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585" tabRatio="500" activeTab="0"/>
  </bookViews>
  <sheets>
    <sheet name="2024" sheetId="1" r:id="rId1"/>
    <sheet name="Semas-Esp. Edital 43" sheetId="2" r:id="rId2"/>
    <sheet name="Edit 01-2023- OS Saúde" sheetId="3" r:id="rId3"/>
    <sheet name="Edit 02-2023- OS Saude" sheetId="4" r:id="rId4"/>
    <sheet name="Edit 01-2024- OS Saúde" sheetId="5" r:id="rId5"/>
    <sheet name="Edit. 001-24-Impositivo 2024" sheetId="6" r:id="rId6"/>
    <sheet name="Educ- Edit 02-2024" sheetId="7" r:id="rId7"/>
    <sheet name="Patrocínio" sheetId="8" r:id="rId8"/>
    <sheet name="Edit 003-2024 Semas" sheetId="9" r:id="rId9"/>
    <sheet name="Edit 005-2024-Franklin" sheetId="10" r:id="rId10"/>
    <sheet name="Edit006-2024- Franklin" sheetId="11" r:id="rId11"/>
    <sheet name="Edit 007-2024-FME- Rendimento " sheetId="12" r:id="rId12"/>
    <sheet name="Plan1" sheetId="13" r:id="rId13"/>
  </sheets>
  <definedNames>
    <definedName name="Z_B356329F_C4AA_4F1F_81B5_A7BFA58EA4A6__wvu_Cols" localSheetId="0">'2024'!$K:$N</definedName>
  </definedNames>
  <calcPr fullCalcOnLoad="1"/>
</workbook>
</file>

<file path=xl/comments1.xml><?xml version="1.0" encoding="utf-8"?>
<comments xmlns="http://schemas.openxmlformats.org/spreadsheetml/2006/main">
  <authors>
    <author>195529</author>
    <author>Jaque Silva</author>
  </authors>
  <commentList>
    <comment ref="B28" authorId="0">
      <text>
        <r>
          <rPr>
            <b/>
            <sz val="9"/>
            <rFont val="Tahoma"/>
            <family val="2"/>
          </rPr>
          <t>195529:</t>
        </r>
        <r>
          <rPr>
            <sz val="9"/>
            <rFont val="Tahoma"/>
            <family val="2"/>
          </rPr>
          <t xml:space="preserve">
</t>
        </r>
        <r>
          <rPr>
            <sz val="12"/>
            <rFont val="Tahoma"/>
            <family val="2"/>
          </rPr>
          <t>Doem 15/12/23
EXTRATO DO 7º ADITIVO AO TERMO DE
COLABORAÇÃO Nº 033/PMF/SME/2021 –
Instituição Parceira: “ASMOPE – ASSOCIAÇÃO DE
MORADORES DA LAGOA DO PERI”.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010820/2023, Parecer
jurídico n. 2308/SME/GAB/ASSJUR/2023,
Deliberação n. 2345/2023, do Comitê Gestor com
Deferimento prévio do SPO. CLÁUSULA SEGUNDA: Diante disso, o valor atualizado da instituição
passará de R$ 576.340,33 (quinhentos e setenta e
seis mil e trezentos e quarenta reais e trinta e três
centavos) para R$593.090,28 (quinhentos e
noventa e três mil e noventa reais e vinte e oito
centavos) com a manutenção das metas atuais de
2023 para 2024 com a previsão de atender
65(sessenta e cinco) crianças. CLAUSULA TERCEIRA:
O presente Aditivo ainda prorroga a vigência da
parceria 033/PMF/SME/2021, a partir de
1º/01/2024 até 31/12/2024, conforme
manifestado pela instituição e ratificado pela
Diretoria responsável. Tudo em conformidade com
a Deliberação nº 2396/2023,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13/12/2023. Assinaturas: Fabrícia Luiz
Souza, pela Prefeitura e Zoraia Vargas Guimarães,
pela Instituição.</t>
        </r>
      </text>
    </comment>
    <comment ref="B41" authorId="0">
      <text>
        <r>
          <rPr>
            <b/>
            <sz val="9"/>
            <rFont val="Tahoma"/>
            <family val="2"/>
          </rPr>
          <t>195529:</t>
        </r>
        <r>
          <rPr>
            <sz val="9"/>
            <rFont val="Tahoma"/>
            <family val="2"/>
          </rPr>
          <t xml:space="preserve">
</t>
        </r>
        <r>
          <rPr>
            <sz val="12"/>
            <rFont val="Tahoma"/>
            <family val="2"/>
          </rPr>
          <t>Doem 15/12/23
EXTRATO DO 9º ADITIVO AO TERMO DE
COLABORAÇÃO Nº 039/PMF/SME/2021 –
Instituição Parceira: “ASSOCIAÇÃO PROMOCIONAL
DO MENOR TRABALHADOR (PROMENOR)”.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010807/2023, Parecer
jurídico n. 2311/SME/GAB/ASSJUR/2023,
Deliberação n. 2340/2023, do Comitê Gestor com
Deferimento prévio do SPO. CLÁUSULA SEGUNDA:
Diante disso, o valor atualizado da instituição
passará de R$ 476.124,68 (quatrocentos e setenta
e seis mil e cento e vinte e quatro reais e sessenta
e oito centavos) para R$ 489.962,10 (quatrocentos
e oitenta e nove mil e novecentos e sessenta e dois
reais e dez centavos) com a manutenção das metas
atuais de 2023 para 2024 com a previsão de
atender 130 (cento e trinta) crianças e
adolescentes. CLAUSULA TERCEIRA: O presente Aditivo ainda prorroga a vigência da parceria
039/PMF/SME/2021, a partir de 1º/01/2024
até 31/12/2024, conforme manifestado pela
instituição e ratificado pela Diretoria responsável.
Tudo em conformidade com a Deliberação nº
2401/2023,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11/12/2023. Assinaturas: Fabrícia Luiz
Souza, pela Prefeitura e Paulo Teixeira do Valle
Pereira, pela Instituição</t>
        </r>
      </text>
    </comment>
    <comment ref="B21" authorId="0">
      <text>
        <r>
          <rPr>
            <b/>
            <sz val="9"/>
            <rFont val="Tahoma"/>
            <family val="2"/>
          </rPr>
          <t>195529:</t>
        </r>
        <r>
          <rPr>
            <sz val="9"/>
            <rFont val="Tahoma"/>
            <family val="2"/>
          </rPr>
          <t xml:space="preserve">
</t>
        </r>
        <r>
          <rPr>
            <sz val="12"/>
            <rFont val="Tahoma"/>
            <family val="2"/>
          </rPr>
          <t>Doem 15/12/23
EXTRATO DO 8º ADITIVO AO TERMO DE
COLABORAÇÃO Nº 024/PMF/SME/2021 –
Instituição Parceira: ASSOCIAÇÃO BENEFICENTE,
EDUCACIONAL E ASSISTENCIAL GENTE AMIGA.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010804/2023,
Parecer jurídico n. 2319/SME/GAB/ASSJUR/2023,
Deliberação n. 2339/2023, do Comitê Gestor com
Deferimento prévio do SPO. CLÁUSULA SEGUNDA:
Diante disso, o valor atualizado da instituição
passará de R$ 320.698,23 (trezentos e vinte mil e
seiscentos e noventa e oito reais e vinte e três
centavos), para R$ 330.018,56 (trezentos e trinta
mil e dezoito reais e cinquenta e seis centavos)
com a manutenção das metas atuais de 2023 para
2024 com a previsão de atender 90(noventa)
crianças e adolescentes. CLAUSULA TERCEIRA: O
presente Aditivo ainda prorroga a vigência da
parceria 024/PMF/SME/2021, a partir de
1º/01/2024 até 31/12/2024, conforme
manifestado pela instituição e ratificado pela
Diretoria responsável. Tudo em conformidade com
a Deliberação nº 2391/2023,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11/12/2023. Assinaturas: Fabrícia Luiz
Souza, pela Prefeitura e Lilian Abdalla Alves, pela
Instituição.</t>
        </r>
      </text>
    </comment>
    <comment ref="B109" authorId="0">
      <text>
        <r>
          <rPr>
            <b/>
            <sz val="9"/>
            <rFont val="Tahoma"/>
            <family val="2"/>
          </rPr>
          <t>195529:</t>
        </r>
        <r>
          <rPr>
            <sz val="9"/>
            <rFont val="Tahoma"/>
            <family val="2"/>
          </rPr>
          <t xml:space="preserve">
</t>
        </r>
        <r>
          <rPr>
            <sz val="12"/>
            <rFont val="Tahoma"/>
            <family val="2"/>
          </rPr>
          <t>Doem 15/12/23
EXTRATO DO 6º ADITIVO AO TERMO DE
COLABORAÇÃO Nº 042/PMF/SME/2021 –
Instituição Parceira: “FUNDAÇÃO VIDAL RAMOS”.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010803/2023,
Parecer jurídico n. 2320/SME/GAB/ASSJUR/2023,
Deliberação n. 2338/2023, do Comitê Gestor com
Deferimento prévio do SPO. CLÁUSULA SEGUNDA:
Diante disso, o valor atualizado da instituição
passará de R$ 389.782,61 (trezentos e oitenta e
nove mil e setecentos e oitenta e dois reais e
sessenta e um centavos) para R$ 401.110,71
(quatrocentos e um mil e cento e dez reais e
setenta e um centavos) com a manutenção das
metas atuais de 2023 para 2024 com a previsão de
atender 110 (cento e dez) crianças e adolescentes.
CLAUSULA TERCEIRA: O presente Aditivo ainda
prorroga a vigência da parceria
042/PMF/SME/2021, a partir de 1º/01/2024
até 31/12/2024, conforme manifestado pela
instituição e ratificado pela Diretoria responsável.
Tudo em conformidade com a Deliberação nº
2400/2023,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11/12/2023. Assinaturas: Fabrícia Luiz
Souza, pela Prefeitura e Celso Francisco Ramos
Fonseca, pela Instituição.</t>
        </r>
      </text>
    </comment>
    <comment ref="B147" authorId="0">
      <text>
        <r>
          <rPr>
            <b/>
            <sz val="9"/>
            <rFont val="Tahoma"/>
            <family val="2"/>
          </rPr>
          <t>195529:</t>
        </r>
        <r>
          <rPr>
            <sz val="9"/>
            <rFont val="Tahoma"/>
            <family val="2"/>
          </rPr>
          <t xml:space="preserve">
Doem 18/12/23
EXTRATO DO 7º ADITIVO AO TERMO DE
COLABORAÇÃO Nº 056/PMF/SME/2021 –
Instituição Parceira: “OSCOPAC – OBRAS SOCIAIS
DA COMUNIDADE PAROQUIAL DE COQUEIROS”.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010806/2023,
Parecer jurídico n. 2342/SME/GAB/ASSJUR/2023,
Deliberação n. 2419/2023, do Comitê Gestor com
Deferimento prévio do
SPO. CLÁUSULA SEGUNDA: Diante disso, o valor
atualizado da instituição passará de R$ 57.515,96
(cinquenta e sete mil e quinhentos e quinze reais e
noventa e seis centavos) para R$59.187,52
(cinquenta e nove mil e cento e oitenta e sete reaise cinquenta e dois centavos) com a manutenção
das metas atuais de 2023 para 2024 com a previsão
de atender 16(dezesseis) crianças e
adolescentes. CLAUSULA TERCEIRA: O presente
Aditivo ainda prorroga a vigência da parceria
056/PMF/SME/2021, a partir de 1º/01/2024
até 31/12/2024, conforme manifestado pela
instituição e ratificado pela Diretoria responsável.
Tudo em conformidade com a Deliberação nº
2419/2023,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14/12/2023. Assinaturas: Fabrícia Luiz
Souza, pela Prefeitura e Regina Maria Floriani
Petry, pela Instituição.</t>
        </r>
      </text>
    </comment>
    <comment ref="B70" authorId="0">
      <text>
        <r>
          <rPr>
            <b/>
            <sz val="9"/>
            <rFont val="Tahoma"/>
            <family val="2"/>
          </rPr>
          <t>195529:</t>
        </r>
        <r>
          <rPr>
            <sz val="9"/>
            <rFont val="Tahoma"/>
            <family val="2"/>
          </rPr>
          <t xml:space="preserve">
</t>
        </r>
        <r>
          <rPr>
            <sz val="12"/>
            <rFont val="Tahoma"/>
            <family val="2"/>
          </rPr>
          <t>Doem 18/12/23
EXTRATO DO 8º ADITIVO AO TERMO DE
COLABORAÇÃO Nº 029/PMF/SME/2021 –
Instituição Parceira: “CONSELHO COMUNITÁRIO
DO SACO DOS LIMÕES – CENTRO DE EDUCAÇÃO
INFANTIL NOSSA SENHORA DA BOA VIAGEM”.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010821/2023,
Parecer jurídico n. 2302/SME/GAB/ASSJUR/2023,
Deliberação n. 2346/2023, do Comitê Gestor com
Deferimento prévio do
SPO. CLÁUSULA SEGUNDA: Diante disso, o valor
atualizado da instituição passará de
R$ 1.314.382,28 (um milhão e trezentos e quatorze
mil e trezentos e oitenta e dois reais e vinte e oito
centavos) para R$ 1.352.581,64 (um milhão e
trezentos e cinquenta e dois mil e quinhentos e
oitenta e um reais e sessenta e quatro centavos)
com a manutenção das metas atuais de 2023 para
2024 com a previsão de atender 185(cento e
oitenta e cinco) crianças. CLAUSULA TERCEIRA: O
presente Aditivo ainda prorroga a vigência da parceria 029/PMF/SME/2021, a partir de
1º/01/2024 até 31/12/2024, conforme
manifestado pela instituição e ratificado pela
Diretoria responsável. Tudo em conformidade com
a Deliberação nº 2389/2023,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13/12/2023. Assinaturas: Fabrícia Luiz
Souza, pela Prefeitura e Érico Lúcio Torres Pereira,
pela Instituição.</t>
        </r>
      </text>
    </comment>
    <comment ref="B71" authorId="0">
      <text>
        <r>
          <rPr>
            <b/>
            <sz val="9"/>
            <rFont val="Tahoma"/>
            <family val="2"/>
          </rPr>
          <t>195529:</t>
        </r>
        <r>
          <rPr>
            <sz val="9"/>
            <rFont val="Tahoma"/>
            <family val="2"/>
          </rPr>
          <t xml:space="preserve">
</t>
        </r>
        <r>
          <rPr>
            <sz val="12"/>
            <rFont val="Tahoma"/>
            <family val="2"/>
          </rPr>
          <t>Doem 18/12/23
EXTRATO DO 6º ADITIVO AO TERMO DE
COLABORAÇÃO Nº 051/PMF/SME/2021 –
Instituição Parceira: “CONSELHO DE MORADORES
DO SACO GRANDE (COMOSG)”.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010800/2023, Parecer jurídico n.
2321/SME/GAB/ASSJUR/2023, Deliberação n.
2337/2023, do Comitê Gestor com Deferimento
prévio do SPO. CLÁUSULA SEGUNDA: Diante disso,
o valor atualizado da instituição passará de R$
830.026,80 (oitocentos e trinta mil e vinte e seis
reais e oitenta centavos) para R$ 854.149,54
(oitocentos e cinquenta e quatro mil e cento e
quarenta e nove reais e cinquenta e quatro
centavos) com a manutenção das metas atuais de
2023 para 2024 com a previsão de atender 250
(duzentos e cinquenta) crianças e
adolescentes. CLAUSULA TERCEIRA: O presente
Aditivo ainda prorroga a vigência da parceria
051/PMF/SME/2021, a partir de 1º/01/2024
até 31/12/2024, conforme manifestado pela
instituição e ratificado pela Diretoria responsável.
Tudo em conformidade com a Deliberação nº
2390/2023,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11/12/2023. Assinaturas: Fabrícia Luiz
Souza, pela Prefeitura e Rosângela Amorim dos
Anjos, pela Instituição.</t>
        </r>
      </text>
    </comment>
    <comment ref="B20" authorId="0">
      <text>
        <r>
          <rPr>
            <b/>
            <sz val="9"/>
            <rFont val="Tahoma"/>
            <family val="2"/>
          </rPr>
          <t>195529:</t>
        </r>
        <r>
          <rPr>
            <sz val="9"/>
            <rFont val="Tahoma"/>
            <family val="2"/>
          </rPr>
          <t xml:space="preserve">
</t>
        </r>
        <r>
          <rPr>
            <sz val="12"/>
            <rFont val="Tahoma"/>
            <family val="2"/>
          </rPr>
          <t xml:space="preserve">Doem 18/12/23
EXTRATO DO 8º ADITIVO AO TERMO DE
COLABORAÇÃO Nº 049/PMF/SME/2021 –
Instituição Parceira: “ASSOCIAÇÃO DE AMIGOS DA
CASA DA CRIANÇA E DO ADOLESCENTE DO MORRO
DO MOCOTÓ (ACAM)”.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010775/2023, Parecer jurídico n.
2299/SME/GAB/ASSJUR/2023, Deliberação n.
2399/2023, do Comitê Gestor com Deferimento
prévio do SPO. CLÁUSULA SEGUNDA: Diante disso,
o valor atualizado da instituição passará de R$
676.995,22 (seiscentos e setenta e seis mil e
novecentos e noventa e cinco reais e vinte e dois
centavos) para R$ 696.670,46 (seiscentos e
noventa e seis mil, seiscentos e setenta reais e
quarenta e seis centavos) com a manutenção das
metas atuais de 2023 para 2024 com a previsão de
atender 190(cento e noventa) crianças e
adolescentes. CLAUSULA TERCEIRA: O presente
Aditivo ainda prorroga a vigência da parceria
049/PMF/SME/2021, a partir de 1º/01/2024
até 31/12/2024, conforme manifestado pela
instituição e ratificado pela Diretoria responsável.
Tudo em conformidade com a Deliberação nº
2399/2023,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14/12/2023. Assinaturas: Fabrícia Luiz
Souza, pela Prefeitura e Cláudio Ramos Floriani
Júnior, pela Instituição.
</t>
        </r>
      </text>
    </comment>
    <comment ref="B122" authorId="0">
      <text>
        <r>
          <rPr>
            <b/>
            <sz val="9"/>
            <rFont val="Tahoma"/>
            <family val="0"/>
          </rPr>
          <t>195529:</t>
        </r>
        <r>
          <rPr>
            <sz val="9"/>
            <rFont val="Tahoma"/>
            <family val="0"/>
          </rPr>
          <t xml:space="preserve">
</t>
        </r>
        <r>
          <rPr>
            <sz val="12"/>
            <rFont val="Tahoma"/>
            <family val="2"/>
          </rPr>
          <t>Doem 22/12/23
EXTRATO DO 4º ADITIVO AO TERMO DE
COLABORAÇÃO Nº 152/PMF/SME/2022 –
Instituição Parceira: “INSTITUTO ESCOLA DE
ESPORTE CIDADÃ “ESCOLA DE ESPORTE CIDADÃ”.
Objeto: CLÁUSULA PRIMEIRA: O presente termo
aditivo consiste na alteração da
CLÁUSULA QUARTA – DO VALOR E DAS DOTAÇÕES
ORÇAMENTÁRIAS, mediante a aplicação de
reajuste de 2,966260% sobre todo o valor
atualizado da parceria, conforme solicitação do
Gestor da Secretaria mediante o Processo I
011843/2023, Parecer jurídico n.
2338/SME/GAB/ASSJUR/2023, Deliberação n.
2495/2023, do Comitê Gestor com Deferimento
prévio do SPO. CLÁUSULA SEGUNDA: Diante disso,
o valor atualizado da instituição passará de
R$ 5.800.000,00 (cinco milhões e oitocentos mil
reais) para R$ 5.968.563,08 (cinco milhões e
novecentos e sessenta e oito mil e quinhentos e
sessenta e três reais e oito centavos) com a
manutenção das metas atuais de 2023 para 2024com a previsão de atender 2.100 (duas mil e cem)
crianças, adolescentes e adultos. CLAUSULA
TERCEIRA: O presente Aditivo ainda prorroga a
vigência da parceria 152/PMF/SME/2021, a partir
de 1º/01/2024 até 30/06/2024, conforme
manifestado pela instituição e ratificado pela
Coordenação Executiva de Educação
Complementar - Programa bairro Educador. Tudo
em conformidade com a Deliberação nº
2495/2023,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19/12/2023. Assinaturas: Fabrícia Luiz
Souza, pela Prefeitura e Volmir Joner Da Silveira,
pela Instituição.</t>
        </r>
      </text>
    </comment>
    <comment ref="B37" authorId="0">
      <text>
        <r>
          <rPr>
            <b/>
            <sz val="9"/>
            <rFont val="Tahoma"/>
            <family val="2"/>
          </rPr>
          <t>195529:</t>
        </r>
        <r>
          <rPr>
            <sz val="9"/>
            <rFont val="Tahoma"/>
            <family val="2"/>
          </rPr>
          <t xml:space="preserve">
</t>
        </r>
        <r>
          <rPr>
            <sz val="12"/>
            <rFont val="Tahoma"/>
            <family val="2"/>
          </rPr>
          <t>Doem 22/12/23
EXTRATO 8º ADITIVO AO TERMO DE
COLABORAÇÃO Nº 052/PMF/SME/2021 –
Instituição Parceira: “AFLODEF – ASSOCIAÇÃO
FLORIANOPOLITANA DE DEFICIENTES FÍSICOS”.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011115/2023,
Parecer jurídico n. 2330/SME/GAB/ASSJUR/2023,
Deliberação n. 2430/2023, do Comitê Gestor com
Deferimento prévio do
SPO. CLÁUSULA SEGUNDA: Diante disso, o valor
atualizado da instituição passará de R$ 37.352,93
(trinta e sete mil e trezentos e cinquenta e dois
reais e noventa e três centavos) para R$38.438,50
(trinta e oito mil r quatrocentos e trinta e oito reais
e cinquenta centavos) com a manutenção das
metas atuais de 2023 para 2024 com a previsão de
atender 18 (dezoito) crianças e
adolescentes. CLAUSULA TERCEIRA: O presente
Aditivo ainda prorroga a vigência da parceria
052/PMF/SME/2021, a partir de 1º/01/2024
até 31/12/2024, conforme manifestado pela instituição e ratificado pela Diretoria responsável.
Tudo em conformidade com a Deliberação nº
2430/2023,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20/12/2023. Assinaturas: Fabrícia Luiz
Souza, pela Prefeitura e Jucileni da Paixão Moraes
Homem, pela Instituição</t>
        </r>
      </text>
    </comment>
    <comment ref="B34" authorId="0">
      <text>
        <r>
          <rPr>
            <b/>
            <sz val="9"/>
            <rFont val="Tahoma"/>
            <family val="2"/>
          </rPr>
          <t>195529:</t>
        </r>
        <r>
          <rPr>
            <sz val="9"/>
            <rFont val="Tahoma"/>
            <family val="2"/>
          </rPr>
          <t xml:space="preserve">
</t>
        </r>
        <r>
          <rPr>
            <sz val="12"/>
            <rFont val="Tahoma"/>
            <family val="2"/>
          </rPr>
          <t>Doem 22/12/23
EXTRATO DO 8º ADITIVO AO TERMO DE
COLABORAÇÃO Nº 050/PMF/SME/2021 –
Instituição Parceira: “ASSOCIAÇÃO DE SURDOS DA
GRANDE FLORIANÓPOLIS – ASG’’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010810/2023,
Parecer jurídico n. 2310/SME/GAB/ASSJUR/2023,
Deliberação n. 2420/2023, do Comitê Gestor com
Deferimento prévio do
SPO. CLÁUSULA SEGUNDA: Diante disso, o valor
atualizado da instituição passará de R$ 147.080,09
(cento e quarenta e sete mil e oitenta reais e nove
centavos) para R$151.354,62 (cento e cinquenta e
um mil e trezentos e cinquenta e quatro reais e
sessenta e dois centavos) com a manutenção das
metas atuais de 2023 para 2024 com a previsão de
atender 45 (quarenta e cinco) crianças e
adolescentes. CLAUSULA TERCEIRA: O presente
Aditivo ainda prorroga a vigência da parceria
050/PMF/SME/2021, a partir de 1º/01/2024
até 31/12/2024, conforme manifestado pela
instituição e ratificado pela Diretoria responsável.
Tudo em conformidade com a Deliberação nº
2420/2023,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18/12/2023. Assinaturas: Fabrícia Luiz
Souza, pela Prefeitura e Sandra Lúcia Amorim, pela
Instituição.</t>
        </r>
      </text>
    </comment>
    <comment ref="B51" authorId="0">
      <text>
        <r>
          <rPr>
            <b/>
            <sz val="9"/>
            <rFont val="Tahoma"/>
            <family val="2"/>
          </rPr>
          <t>195529:</t>
        </r>
        <r>
          <rPr>
            <sz val="9"/>
            <rFont val="Tahoma"/>
            <family val="2"/>
          </rPr>
          <t xml:space="preserve">
</t>
        </r>
        <r>
          <rPr>
            <sz val="12"/>
            <rFont val="Tahoma"/>
            <family val="2"/>
          </rPr>
          <t>Doem 22/12/23
EXTRATO DO 9º ADITIVO AO TERMO DE
COLABORAÇÃO Nº 055/PMF/SME/2021 –
Instituição Parceira: “CASA DA CRIANÇA MORRO
DA PENITENCIÁRIA”.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010786/2023, Parecer jurídico n.
2337/SME/GAB/ASSJUR/2023, Deliberação n.
2412/2023, do Comitê Gestor com Deferimento
prévio do SPO. CLÁUSULA SEGUNDA: Diante disso,
o valor atualizado da instituição passará de R$
560.967,34 (quinhentos e sessenta mil e
novecentos e sessenta e sete reais e trinta e quatro
centavos) para R$577.270,50 (quinhentos e setenta
e sete mil e duzentos e setenta reais e cinquenta
centavos) com a manutenção das metas atuais de
2023 para 2024 com a previsão de atender
148(cento e quarenta e oito) crianças e
adolescentes. CLAUSULA TERCEIRA: O presente
Aditivo ainda prorroga a vigência da parceria
055/PMF/SME/2021, a partir de 1º/01/2024
até 31/12/2024, conforme manifestado pela
instituição e ratificado pela Diretoria responsável.
Tudo em conformidade com a Deliberação nº
2412/2023,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18/12/2023. Assinaturas: Fabrícia Luiz
Souza, pela Prefeitura e Rivaldo Vieira, pela
Instituição.</t>
        </r>
      </text>
    </comment>
    <comment ref="B36" authorId="0">
      <text>
        <r>
          <rPr>
            <b/>
            <sz val="9"/>
            <rFont val="Tahoma"/>
            <family val="2"/>
          </rPr>
          <t>195529:</t>
        </r>
        <r>
          <rPr>
            <sz val="9"/>
            <rFont val="Tahoma"/>
            <family val="2"/>
          </rPr>
          <t xml:space="preserve">
</t>
        </r>
        <r>
          <rPr>
            <sz val="12"/>
            <rFont val="Tahoma"/>
            <family val="2"/>
          </rPr>
          <t>Deom 22/12/23
EXTRATO DO 7º ADITIVO AO TERMO DE
COLABORAÇÃO Nº 036/PMF/SME/2021 –
Instituição Parceira: “AEBAS – ASSOCIAÇÃO
EVANGÉLICA BENEFICENTE DE ASSISTÊNCIA
SOCIAL”.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010780/2023, Parecer jurídico n.
2349/SME/GAB/ASSJUR/2023, Deliberação n.
2408/2023, do Comitê Gestor com Deferimento
prévio do SPO. CLÁUSULA SEGUNDA: Diante disso,
o valor atualizado da instituição passará de R$
400.776,32 (quatrocentos mil e setecentos e
setenta e seis reais e trinta e dois centavos) para
R$412.423,93 (quatrocentos e doze mil e
quatrocentos e vinte e três reais e noventa e três
centavos) com a manutenção das metas atuais de
2023 para 2024 com a previsão de atender
110(cento e dez) crianças e
adolescentes. CLAUSULA TERCEIRA: O presente
Aditivo ainda prorroga a vigência da parceria
036/PMF/SME/2021, a partir de 1º/01/2024
até 31/12/2024, conforme manifestado pela
instituição e ratificado pela Diretoria responsável.
Tudo em conformidade com a Deliberação nº
2408/2023,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18/12/2023. Assinaturas: Fabrícia Luiz
Souza, pela Prefeitura e Carlos Otávio Scheidt, pela
Instituição.</t>
        </r>
      </text>
    </comment>
    <comment ref="B31" authorId="0">
      <text>
        <r>
          <rPr>
            <b/>
            <sz val="9"/>
            <rFont val="Tahoma"/>
            <family val="2"/>
          </rPr>
          <t>195529:</t>
        </r>
        <r>
          <rPr>
            <sz val="9"/>
            <rFont val="Tahoma"/>
            <family val="2"/>
          </rPr>
          <t xml:space="preserve">
</t>
        </r>
        <r>
          <rPr>
            <sz val="12"/>
            <rFont val="Tahoma"/>
            <family val="2"/>
          </rPr>
          <t>Doem 22/12/23
EXTRATO DO TERMO DE FOMENTO N.
040.001/SMLCP/2023 – Instituição Parceira:
ASSOCIAÇÃO DE PAIS E AMIGOS DE AUTISTAS
“AMA FLORIANÓPOLIS”, CNPJ sob o nº
00.182.149/0001-39. Objeto: Atendimento de 780
(setecentos e oitenta) crianças, jovens e adultos
com TEA (Transtorno de Espectro Autista) do
município de Florianópolis com a execução do
projeto “ASAS do Autismo”. Valor: A UNIDADE
GESTORA repassará o valor total de até R$
602.400,00 (seiscentos e dois mil e quatrocentos
quatro reais) a crédito de conta específica aberta
pela ORGANIZAÇÃO PARCEIRA no (AMA
FLORIANÓPOLIS) em nome desta e aberta para
esta finalidade, conforme cronograma físicofinanceiro/2023/2024, a ser incluso no sistema
Bússola da Prefeitura Municipal de Florianópolis.
As despesas decorrentes do atendimento ao
disposto nesta Cláusula correrão a cargo do
seguinte Orçamento: Secretaria Municipal De
Educação. Projeto/Atividade: 2929. Elemento De
Despesa 3.3.50.43. Fonte: 5500/6001/Recurso
Próprio. Prazo: O presente Termo terá vigência por
06 (seis) meses, a partir da data assinatura do
termo, conforme indicação constante na Dispensa
de Chamamento Público n. 040.000/SMLCP/2023,
sendo este o prazo previsto como suficiente para a
execução integral do objeto da parceria. Data da
Assinatura: 22/12/2023. Assinaturas: Fabricia Luiz
Souza, pela Prefeitura e Daniela Dias Steindorff,
pela Instituição.</t>
        </r>
      </text>
    </comment>
    <comment ref="B172" authorId="0">
      <text>
        <r>
          <rPr>
            <b/>
            <sz val="9"/>
            <rFont val="Tahoma"/>
            <family val="2"/>
          </rPr>
          <t>195529:</t>
        </r>
        <r>
          <rPr>
            <sz val="9"/>
            <rFont val="Tahoma"/>
            <family val="2"/>
          </rPr>
          <t xml:space="preserve">
</t>
        </r>
        <r>
          <rPr>
            <sz val="12"/>
            <rFont val="Tahoma"/>
            <family val="2"/>
          </rPr>
          <t>Doem 22/12/23
EXTRATO 8º ADITIVO AO TERMO DE
COLABORAÇÃO Nº 037/PMF/SME – Instituição
Parceira: “SOCIEDADE DIVINA PROVIDÊNCIA –
“C.E.I. NOSSA SENHORA DO MONT SERRAT”.
Objeto: CLÁUSULA PRIMEIRA: O presente termo
aditivo consiste na alteração da CLÁUSULA OITAVA
– DO VALOR DA PARCERIA E DAS DESPESAS, item8.2, mediante a aplicação de reajuste de
2,966260% sobre todo o valor atualizado da
parceria, conforme solicitação do Gestor da
Secretaria mediante o Processo I 010814/2023,
Parecer jurídico n. 2305/SME/GAB/ASSJUR/2023,
Deliberação n. 2343/2023, do Comitê Gestor com
Deferimento prévio do
SPO. CLÁUSULA SEGUNDA: Diante disso, o valor
atualizado da instituição passará de R$ 820.779,00
(oitocentos e vinte mil e setecentos e setenta e
nove reais) para R$ 844.632,97 (oitocentos e
quarenta e quatro mil e seiscentos e trinta e dois
reais e noventa e sete centavos) com a
manutenção das metas atuais de 2023 87(oitenta e
sete) crianças. Considerando, entretanto, a
manifestação da instituição pelo Plano de Trabalho
para a diminuição das metas de 2024 para
81(oitenta e uma) crianças o valor da parceria
passará para R$ 786.382,42 (setecentos e oitenta e
seis mil e trezentos e oitenta e dois reais e
quarenta e dois centavos). CLAUSULA TERCEIRA: O
presente Aditivo ainda prorroga a vigência da
parceria 037/PMF/SME/2021, a partir de
1º/01/2024 até 31/12/2024, conforme
manifestado pela instituição e ratificado pela
Diretoria responsável. Tudo em conformidade com
a Deliberação nº 2394/2023,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21/12/2023. Assinaturas: Fabrícia Luiz
Souza, pela Prefeitura e Adelaide Marcelino
Pereira, pela Instituição.</t>
        </r>
      </text>
    </comment>
    <comment ref="B129" authorId="0">
      <text>
        <r>
          <rPr>
            <b/>
            <sz val="9"/>
            <rFont val="Tahoma"/>
            <family val="2"/>
          </rPr>
          <t>195529:</t>
        </r>
        <r>
          <rPr>
            <sz val="9"/>
            <rFont val="Tahoma"/>
            <family val="2"/>
          </rPr>
          <t xml:space="preserve">
</t>
        </r>
        <r>
          <rPr>
            <sz val="12"/>
            <rFont val="Tahoma"/>
            <family val="2"/>
          </rPr>
          <t>Doem 22/12/23
EXTRATO 11º ADITIVO AO TERMO DE
COLABORAÇÃO Nº 043/PMF/SME/2021 –
Instituição Parceira: “IRMANDADE DO DIVINO
ESPÍRITO SANTO – IDES”.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010813/2023, Parecer jurídico n.
2307/SME/GAB/ASSJUR/2023, Deliberação n.
2342/2023, do Comitê Gestor com Deferimento
prévio do SPO. CLÁUSULA SEGUNDA: Diante disso,
o valor atualizado da instituição passará de
R$ 3.205.600,35 (três milhões e duzentos e cinco
mil e seiscentos reais e trinta e cinco centavos)
para R$ 3.298.763,43 (três milhões e duzentos e
noventa e oito mil e setecentos e sessenta e três
reais e quarenta e três centavos) com a
manutenção das metas atuais de 2023 395
(trezentos e noventa e cinco) crianças.
Considerando, entretanto, a manifestação da
instituição pelo Plano de Trabalho para a
diminuição das metas de 2024 para 390(trezentos
e noventa) crianças o valor da parceria passará
para R$ 3.257.006,93 (três milhões e duzentos e
cinquenta e sete mil e seis reais e noventa e três
centavos). CLAUSULA TERCEIRA: O presente
Aditivo ainda prorroga a vigência da parceria
043/PMF/SME/2021, a partir de 1º/01/2024
até 31/12/2024, conforme manifestado pela
instituição e ratificado pela Diretoria responsável.
Tudo em conformidade com a Deliberação nº
2393/2023,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21/12/2023. Assinaturas: Fabrícia Luiz
Souza, pela Prefeitura e Paulo Teixeira do Valle
Pereira, pela Instituição.</t>
        </r>
      </text>
    </comment>
    <comment ref="H157" authorId="0">
      <text>
        <r>
          <rPr>
            <b/>
            <sz val="9"/>
            <rFont val="Tahoma"/>
            <family val="2"/>
          </rPr>
          <t>195529:</t>
        </r>
        <r>
          <rPr>
            <sz val="9"/>
            <rFont val="Tahoma"/>
            <family val="2"/>
          </rPr>
          <t xml:space="preserve">
</t>
        </r>
        <r>
          <rPr>
            <sz val="12"/>
            <rFont val="Tahoma"/>
            <family val="2"/>
          </rPr>
          <t>Doem 22/12/23
EXTRATO DO TERMO DE EXECUÇÃO CULTURAL N.
035.001/SMLCP/2023: FUNDAÇÃO CULTURAL DE
FLORIANÓPOLIS FRANKLIN CASCAES - FCFFC E
PUNKTU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PUNKTU LTDA, visando à
cooperação financeira nas despesas decorrentes
do projeto PASSAGENS, no valor montante de R$
300.000,00 (trezentos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Djuly
Francine Gava de Almeida - PUNKTU LTDA.</t>
        </r>
      </text>
    </comment>
    <comment ref="H158" authorId="0">
      <text>
        <r>
          <rPr>
            <b/>
            <sz val="9"/>
            <rFont val="Tahoma"/>
            <family val="2"/>
          </rPr>
          <t>195529:</t>
        </r>
        <r>
          <rPr>
            <sz val="9"/>
            <rFont val="Tahoma"/>
            <family val="2"/>
          </rPr>
          <t xml:space="preserve">
Deom 22/12/23
EXTRATO DO TERMO DE EXECUÇÃO CULTURAL N.
035.002/SMLCP/2023: FUNDAÇÃO CULTURAL DE
FLORIANÓPOLIS FRANKLIN CASCAES - FCFFC E
REALIZART PRODUÇÃO AUDIOVISUAL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REALIZART PRODUÇÃO
AUDIOVISUAL LTDA, visando à cooperação
financeira nas despesas decorrentes do projeto
LIVROS RESTANTES, no valor montante de R$
300.000,00 (trezentos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Márcia
de Gusmão Paraíso Cavalcanti - REALIZART
PRODUÇÃO AUDIOVISUAL LTDA.</t>
        </r>
      </text>
    </comment>
    <comment ref="H89" authorId="0">
      <text>
        <r>
          <rPr>
            <b/>
            <sz val="9"/>
            <rFont val="Tahoma"/>
            <family val="2"/>
          </rPr>
          <t>195529:</t>
        </r>
        <r>
          <rPr>
            <sz val="9"/>
            <rFont val="Tahoma"/>
            <family val="2"/>
          </rPr>
          <t xml:space="preserve">
</t>
        </r>
        <r>
          <rPr>
            <sz val="12"/>
            <rFont val="Tahoma"/>
            <family val="2"/>
          </rPr>
          <t>Doem 22/12/23EXTRATO DO TERMO DE EXECUÇÃO CULTURAL N.
035.003/SMLCP/2023: FUNDAÇÃO CULTURAL DE
FLORIANÓPOLIS FRANKLIN CASCAES - FCFFC E
ELENICE DO NASCIMENTO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ELENICE DO NASCIMENTO,
visando à cooperação financeira nas despesas
decorrentes do projeto A MULHER, A MÃE E TODA
ALDEIA CIRCO TERRA, no valor montante de R$
150.000,00 (cento e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Elenice do Nascimento - Proponente.</t>
        </r>
      </text>
    </comment>
    <comment ref="H154" authorId="0">
      <text>
        <r>
          <rPr>
            <b/>
            <sz val="9"/>
            <rFont val="Tahoma"/>
            <family val="2"/>
          </rPr>
          <t>195529:</t>
        </r>
        <r>
          <rPr>
            <sz val="9"/>
            <rFont val="Tahoma"/>
            <family val="2"/>
          </rPr>
          <t xml:space="preserve">
</t>
        </r>
        <r>
          <rPr>
            <sz val="12"/>
            <rFont val="Tahoma"/>
            <family val="2"/>
          </rPr>
          <t>Doem 22/12/23EXTRATO DO TERMO DE EXECUÇÃO CULTURAL N.
035.004/SMLCP/2023: FUNDAÇÃO CULTURAL DE
FLORIANÓPOLIS FRANKLIN CASCAES - FCFFC E
PATRICIO XAVIER RODRÍGUEZ LUNA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PATRICIO XAVIER
RODRÍGUEZ LUNA, visando à cooperação financeira
nas despesas decorrentes do projeto LA VIDA ES
UN FANDANGO, no valor montante de R$
150.000,00 (cento e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Patricio Xavier Rodriguez Luna - Proponente.</t>
        </r>
      </text>
    </comment>
    <comment ref="H49" authorId="0">
      <text>
        <r>
          <rPr>
            <b/>
            <sz val="9"/>
            <rFont val="Tahoma"/>
            <family val="2"/>
          </rPr>
          <t>195529:</t>
        </r>
        <r>
          <rPr>
            <sz val="9"/>
            <rFont val="Tahoma"/>
            <family val="2"/>
          </rPr>
          <t xml:space="preserve">
</t>
        </r>
        <r>
          <rPr>
            <sz val="12"/>
            <rFont val="Tahoma"/>
            <family val="2"/>
          </rPr>
          <t>Doem 22/12/23
EXTRATO DO TERMO DE EXECUÇÃO CULTURAL N.
035.005/SMLCP/2023: FUNDAÇÃO CULTURAL DE
FLORIANÓPOLIS FRANKLIN CASCAES - FCFFC E
CAROLINA BORGES DE ANDRADE ME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CAROLINA BORGES DE
ANDRADE ME, visando à cooperação financeira nas
despesas decorrentes do projeto O BOITATÁ
INCANDESCENTE, no valor montante de R$
150.000,00 (cento e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Carolina Borges de Andrade - CAROLINA BORGES
DE ANDRADE ME</t>
        </r>
      </text>
    </comment>
    <comment ref="H131" authorId="0">
      <text>
        <r>
          <rPr>
            <b/>
            <sz val="9"/>
            <rFont val="Tahoma"/>
            <family val="2"/>
          </rPr>
          <t>195529:</t>
        </r>
        <r>
          <rPr>
            <sz val="9"/>
            <rFont val="Tahoma"/>
            <family val="2"/>
          </rPr>
          <t xml:space="preserve">
</t>
        </r>
        <r>
          <rPr>
            <sz val="12"/>
            <rFont val="Tahoma"/>
            <family val="2"/>
          </rPr>
          <t>Doem 22/12/23
EXTRATO DO TERMO DE EXECUÇÃO CULTURAL N.
035.006/SMLCP/2023: FUNDAÇÃO CULTURAL DE
FLORIANÓPOLIS FRANKLIN CASCAES - FCFFC E
LEONARDO AUGUSTO CORREA RUSSO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LEONARDO AUGUSTO
CORREA RUSSO, visando à cooperação financeira
nas despesas decorrentes do projeto JUSTIÇA
SILENCIOSA (CURTA METRAGEM), no valor
montante de R$ 150.000,00 (cento e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Leonardo Augusto Correa Russo.</t>
        </r>
      </text>
    </comment>
    <comment ref="H161" authorId="0">
      <text>
        <r>
          <rPr>
            <b/>
            <sz val="9"/>
            <rFont val="Tahoma"/>
            <family val="2"/>
          </rPr>
          <t>195529:</t>
        </r>
        <r>
          <rPr>
            <sz val="9"/>
            <rFont val="Tahoma"/>
            <family val="2"/>
          </rPr>
          <t xml:space="preserve">
</t>
        </r>
        <r>
          <rPr>
            <sz val="12"/>
            <rFont val="Tahoma"/>
            <family val="2"/>
          </rPr>
          <t>Doem 22/12/23
EXTRATO DO TERMO DE EXECUÇÃO CULTURAL N.
035.007/SMLCP/2023: FUNDAÇÃO CULTURAL DE
FLORIANÓPOLIS FRANKLIN CASCAES - FCFFC E
RODRIGO DE FREITAS FILMES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RODRIGO DE FREITAS
FILMES LTDA, visando à cooperação financeira nas
despesas decorrentes do projeto A FÁBRICA, no
valor montante de R$ 150.000,00 (cento e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Rodrigo
de Freitas - RODRIGO DE FREITAS FILMES LTDA</t>
        </r>
      </text>
    </comment>
    <comment ref="H159" authorId="0">
      <text>
        <r>
          <rPr>
            <b/>
            <sz val="9"/>
            <rFont val="Tahoma"/>
            <family val="2"/>
          </rPr>
          <t>195529:</t>
        </r>
        <r>
          <rPr>
            <sz val="9"/>
            <rFont val="Tahoma"/>
            <family val="2"/>
          </rPr>
          <t xml:space="preserve">
</t>
        </r>
        <r>
          <rPr>
            <sz val="12"/>
            <rFont val="Tahoma"/>
            <family val="2"/>
          </rPr>
          <t>Doem 22/12/23
EXTRATO DO TERMO DE EXECUÇÃO CULTURAL N.
035.008/SMLCP/2023: FUNDAÇÃO CULTURAL DE
FLORIANÓPOLIS FRANKLIN CASCAES - FCFFC E RIO
ARTE E PRODUÇÕES ARTISTICAS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RIO ARTE E PRODUÇÕES
ARTISTICAS LTDA, visando à cooperação financeira
nas despesas decorrentes do projeto
DOCUMENTÁRIO CINE FAVELA, no valor montante
de R$ 150.000,00 (cento e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José
Claudio Correa da Silva - RIO ARTE E PRODUÇÕES
ARTISTICAS LTDA.</t>
        </r>
      </text>
    </comment>
    <comment ref="H12" authorId="0">
      <text>
        <r>
          <rPr>
            <b/>
            <sz val="9"/>
            <rFont val="Tahoma"/>
            <family val="2"/>
          </rPr>
          <t>195529:</t>
        </r>
        <r>
          <rPr>
            <sz val="9"/>
            <rFont val="Tahoma"/>
            <family val="2"/>
          </rPr>
          <t xml:space="preserve">
</t>
        </r>
        <r>
          <rPr>
            <sz val="12"/>
            <rFont val="Tahoma"/>
            <family val="2"/>
          </rPr>
          <t xml:space="preserve">Doem 22/12/23
EXTRATO DO TERMO DE EXECUÇÃO CULTURAL N.
035.009/SMLCP/2023: FUNDAÇÃO CULTURAL DE
FLORIANÓPOLIS FRANKLIN CASCAES - FCFFC E
ANA BARROSO CALLE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ANA BARROSO CALLE,
visando à cooperação financeira nas despesas
decorrentes do projeto CIDADE DAS ROSAS, no
valor montante de R$ 150.000,00 (cento e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Ana
Barroso Calle.
</t>
        </r>
      </text>
    </comment>
    <comment ref="H96" authorId="0">
      <text>
        <r>
          <rPr>
            <b/>
            <sz val="9"/>
            <rFont val="Tahoma"/>
            <family val="2"/>
          </rPr>
          <t>195529:</t>
        </r>
        <r>
          <rPr>
            <sz val="9"/>
            <rFont val="Tahoma"/>
            <family val="2"/>
          </rPr>
          <t xml:space="preserve">
</t>
        </r>
        <r>
          <rPr>
            <sz val="12"/>
            <rFont val="Tahoma"/>
            <family val="2"/>
          </rPr>
          <t>Doem 22/12/23
EXTRATO DO TERMO DE EXECUÇÃO CULTURAL N.
035.010/SMLCP/2023: FUNDAÇÃO CULTURAL DE
FLORIANÓPOLIS FRANKLIN CASCAES - FCFFC E
FAGANELLO - COMUNICAÇÕES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FAGANELLO -
COMUNICAÇÕES LTDA, visando à cooperação
financeira nas despesas decorrentes do projeto O
PATRONATO, no valor montante de R$ 50.000,00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Éverson José Faganello - FAGANELLO -
COMUNICAÇÕES LTDA.</t>
        </r>
      </text>
    </comment>
    <comment ref="H64" authorId="0">
      <text>
        <r>
          <rPr>
            <b/>
            <sz val="9"/>
            <rFont val="Tahoma"/>
            <family val="2"/>
          </rPr>
          <t>195529:</t>
        </r>
        <r>
          <rPr>
            <sz val="9"/>
            <rFont val="Tahoma"/>
            <family val="2"/>
          </rPr>
          <t xml:space="preserve">
</t>
        </r>
        <r>
          <rPr>
            <sz val="12"/>
            <rFont val="Tahoma"/>
            <family val="2"/>
          </rPr>
          <t xml:space="preserve">Doem 22/12/23
EXTRATO DO TERMO DE EXECUÇÃO CULTURAL N.
035.011/SMLCP/2023: FUNDAÇÃO CULTURAL DE
FLORIANÓPOLIS FRANKLIN CASCAES - FCFFC E
CINETRIP ARTE E CULTURA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CINETRIP ARTE E CULTURA
LTDA, visando à cooperação financeira nas
despesas decorrentes do projeto A CONSCIÊNCIA
FAREJADORA, no valor montante de R$ 50.000,00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Ricardo
Tadeu Ibrahim - CINETRIP ARTE E CULTURA LTDA.
</t>
        </r>
      </text>
    </comment>
    <comment ref="H111" authorId="0">
      <text>
        <r>
          <rPr>
            <b/>
            <sz val="9"/>
            <rFont val="Tahoma"/>
            <family val="2"/>
          </rPr>
          <t>195529:</t>
        </r>
        <r>
          <rPr>
            <sz val="9"/>
            <rFont val="Tahoma"/>
            <family val="2"/>
          </rPr>
          <t xml:space="preserve">
</t>
        </r>
        <r>
          <rPr>
            <sz val="12"/>
            <rFont val="Tahoma"/>
            <family val="2"/>
          </rPr>
          <t>Doem 22/12/23
EXTRATO DO TERMO DE EXECUÇÃO CULTURAL N.
035.012/SMLCP/2023: FUNDAÇÃO CULTURAL DE
FLORIANÓPOLIS FRANKLIN CASCAES - FCFFC E
GESTO DE CINEMA PRODUCOES AUDIOVISUAIS
LTDA – A Secretaria Municipal de Turismo, Cultura
e Esporte, no uso das atribuições que lhe sãoconferidas,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GESTO DE CINEMA
PRODUCOES AUDIOVISUAIS LTDA, visando à
cooperação financeira nas despesas decorrentes
do projeto MELODRAMA BAR, no valor montante
de R$ 50.000,00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Isabele Villatore Orengo - GESTO DE CINEMA
PRODUCOES AUDIOVISUAIS LTDA</t>
        </r>
      </text>
    </comment>
    <comment ref="H85" authorId="0">
      <text>
        <r>
          <rPr>
            <b/>
            <sz val="9"/>
            <rFont val="Tahoma"/>
            <family val="2"/>
          </rPr>
          <t>195529:</t>
        </r>
        <r>
          <rPr>
            <sz val="9"/>
            <rFont val="Tahoma"/>
            <family val="2"/>
          </rPr>
          <t xml:space="preserve">
</t>
        </r>
        <r>
          <rPr>
            <sz val="12"/>
            <rFont val="Tahoma"/>
            <family val="2"/>
          </rPr>
          <t>Doem 22/12/23
EXTRATO DO TERMO DE EXECUÇÃO CULTURAL N.
035.013/SMLCP/2023: FUNDAÇÃO CULTURAL DE
FLORIANÓPOLIS FRANKLIN CASCAES - FCFFC E
DOIS PLÁTANOS PRODUÇÕES
CINEMATOGRÁFICAS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DOIS PLÁTANOS
PRODUÇÕES CINEMATOGRÁFICAS LTDA, visando à
cooperação financeira nas despesas decorrentes
do projeto MÜLLER DESTERRO, O PRÍNCIPE DOS
OBSERVADORES, no valor montante de R$
50.000,00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Maria
Emilia de Oliveira de Azevedo - DOIS PLÁTANOS
PRODUÇÕES CINEMATOGRÁFICAS LTDA.</t>
        </r>
      </text>
    </comment>
    <comment ref="H139" authorId="0">
      <text>
        <r>
          <rPr>
            <b/>
            <sz val="9"/>
            <rFont val="Tahoma"/>
            <family val="2"/>
          </rPr>
          <t>195529:</t>
        </r>
        <r>
          <rPr>
            <sz val="9"/>
            <rFont val="Tahoma"/>
            <family val="2"/>
          </rPr>
          <t xml:space="preserve">
</t>
        </r>
        <r>
          <rPr>
            <sz val="12"/>
            <rFont val="Tahoma"/>
            <family val="2"/>
          </rPr>
          <t xml:space="preserve">Doem 22/12/23
EXTRATO DO TERMO DE EXECUÇÃO CULTURAL N.
035.014/SMLCP/2023: FUNDAÇÃO CULTURAL DE
FLORIANÓPOLIS FRANKLIN CASCAES - FCFFC E
MEDIALAB CRIACAO, PRODUCOES
CINEMATOGRAFICAS E SOFTWARE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MEDIALAB CRIACAO,
PRODUCOES CINEMATOGRAFICAS E SOFTWARE
LTDA, visando à cooperação financeira nas
despesas decorrentes do projeto A PRAIA DA
SARDINHA, no valor montante de R$ 50.000,00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Luiza
Guerreiro - MEDIALAB CRIACAO, PRODUCOES
CINEMATOGRAFICAS E SOFTWARE LTDA.
</t>
        </r>
      </text>
    </comment>
    <comment ref="H99" authorId="0">
      <text>
        <r>
          <rPr>
            <b/>
            <sz val="9"/>
            <rFont val="Tahoma"/>
            <family val="2"/>
          </rPr>
          <t>195529:</t>
        </r>
        <r>
          <rPr>
            <sz val="9"/>
            <rFont val="Tahoma"/>
            <family val="2"/>
          </rPr>
          <t xml:space="preserve">
</t>
        </r>
        <r>
          <rPr>
            <sz val="12"/>
            <rFont val="Tahoma"/>
            <family val="2"/>
          </rPr>
          <t>Doem 22/12/23
EXTRATO DO TERMO DE EXECUÇÃO CULTURAL N.
035.015/SMLCP/2023: FUNDAÇÃO CULTURAL DE
FLORIANÓPOLIS FRANKLIN CASCAES - FCFFC E
FILMES DE APARTAMENTO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FILMES DE APARTAMENTO,
visando à cooperação financeira nas despesas
decorrentes do projeto INDIGENTE, no valor
montante de R$ 50.000,00 (cinquenta mil reais),
conforme plano de trabalho e aprovação da
comissão de seleção do EDITAL
035.000/SMLCP/2023 - INCISO I. Termo de
Execução Cultural assinado por ambas as partes
em 22 de dezembro de 2023. Edmilson C. Pereira
Júnior - Secretário Municipal de Turismo, Cultura eEsporte e Roseli Pereira - Presidente da Fundação
Cultural de Florianópolis Franklin Cascaes e Sérgio
de Almeida Pereira Machado - FILMES DE
APARTAMENTO.</t>
        </r>
      </text>
    </comment>
    <comment ref="H42" authorId="0">
      <text>
        <r>
          <rPr>
            <b/>
            <sz val="9"/>
            <rFont val="Tahoma"/>
            <family val="2"/>
          </rPr>
          <t>195529:</t>
        </r>
        <r>
          <rPr>
            <sz val="9"/>
            <rFont val="Tahoma"/>
            <family val="2"/>
          </rPr>
          <t xml:space="preserve">
</t>
        </r>
        <r>
          <rPr>
            <sz val="12"/>
            <rFont val="Tahoma"/>
            <family val="2"/>
          </rPr>
          <t>Doem 22/12/23
EXTRATO DO TERMO DE EXECUÇÃO CULTURAL N.
035.016/SMLCP/2023: FUNDAÇÃO CULTURAL DE
FLORIANÓPOLIS FRANKLIN CASCAES - FCFFC E
ATALAIA PRODUÇÃO E DISTRIBUIÇÃO ARTÍSTICA
S/C LTDA. ME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ATALAIA PRODUÇÃO E
DISTRIBUIÇÃO ARTÍSTICA S/C LTDA. ME, visando à
cooperação financeira nas despesas decorrentes
do projeto Igualdade! Associações Negras no Sul do
Brasil, no valor montante de R$ 50.000,00
(cinquenta mil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José
Rafael Gallotti Mamigonian - ATALAIA PRODUÇÃO
E DISTRIBUIÇÃO ARTÍSTICA S/C LTDA. ME.</t>
        </r>
      </text>
    </comment>
    <comment ref="H101" authorId="0">
      <text>
        <r>
          <rPr>
            <b/>
            <sz val="9"/>
            <rFont val="Tahoma"/>
            <family val="2"/>
          </rPr>
          <t>195529:</t>
        </r>
        <r>
          <rPr>
            <sz val="9"/>
            <rFont val="Tahoma"/>
            <family val="2"/>
          </rPr>
          <t xml:space="preserve">
</t>
        </r>
        <r>
          <rPr>
            <sz val="12"/>
            <rFont val="Tahoma"/>
            <family val="2"/>
          </rPr>
          <t>Doem 22/12/23
EXTRATO DO TERMO DE EXECUÇÃO CULTURAL N.
035.017/SMLCP/2023: FUNDAÇÃO CULTURAL DE
FLORIANÓPOLIS FRANKLIN CASCAES - FCFFC E
FRANCINE KLIEMANN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FRANCINE KLIEMANN,
visando à cooperação financeira nas despesas
decorrentes do projeto O Farol do Ártico, no valor
montante de R$ 60.500,00 (sessenta mil e
quinhentos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Francine Kliemann - Proponente.</t>
        </r>
      </text>
    </comment>
    <comment ref="H132" authorId="0">
      <text>
        <r>
          <rPr>
            <b/>
            <sz val="9"/>
            <rFont val="Tahoma"/>
            <family val="2"/>
          </rPr>
          <t>195529:</t>
        </r>
        <r>
          <rPr>
            <sz val="9"/>
            <rFont val="Tahoma"/>
            <family val="2"/>
          </rPr>
          <t xml:space="preserve">
</t>
        </r>
        <r>
          <rPr>
            <sz val="12"/>
            <rFont val="Tahoma"/>
            <family val="2"/>
          </rPr>
          <t>Doem 22/12/23
EXTRATO DO TERMO DE EXECUÇÃO CULTURAL N.
035.018/SMLCP/2023: FUNDAÇÃO CULTURAL DE
FLORIANÓPOLIS FRANKLIN CASCAES - FCFFC E
LEONARDO LEOTTE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na Lei
Complementar Federal nº 195/22 (Lei Paulo
Gustavo), no Decreto nº 11.453/2023, no Decreto
nº 11.525/2023, Lei nº 9.610/98 (Lei de Direitos
Autorais), na Lei Complementar Federal nº 101/00
(Lei de Responsabilidade Fiscal), firmou Termo de
Execução Cultural com LEONARDO LEOTTE, visando
à cooperação financeira nas despesas decorrentes
do projeto Amaterasu em Itaguaçu, no valor
montante de R$ 60.500,00 (sessenta mil e
quinhentos reais), conforme plano de trabalho e
aprovação da comissão de seleção do EDITAL
035.000/SMLCP/2023 - INCISO I. Termo de
Execução Cultural assinado por ambas as partes
em 22 de dezembro de 2023. Edmilson C. Pereira
Júnior - Secretário Municipal de Turismo, Cultura e
Esporte e Roseli Pereira - Presidente da Fundação
Cultural de Florianópolis Franklin Cascaes e
Leonardo Leotte.</t>
        </r>
      </text>
    </comment>
    <comment ref="H63" authorId="0">
      <text>
        <r>
          <rPr>
            <b/>
            <sz val="9"/>
            <rFont val="Tahoma"/>
            <family val="2"/>
          </rPr>
          <t>195529:</t>
        </r>
        <r>
          <rPr>
            <sz val="9"/>
            <rFont val="Tahoma"/>
            <family val="2"/>
          </rPr>
          <t xml:space="preserve">
</t>
        </r>
        <r>
          <rPr>
            <sz val="12"/>
            <rFont val="Tahoma"/>
            <family val="2"/>
          </rPr>
          <t>Doem 22/12/23
EXTRATO DO TERMO DE EXECUÇÃO CULTURAL N.
036.001/SMLCP/2023: FUNDAÇÃO CULTURAL DE
FLORIANÓPOLIS FRANKLIN CASCAES - FCFFC E
CINE MULTI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segundo na Lei
Complementar Federal nº 195/22 (Lei Paulo
Gustavo), no Decreto nº 11.453/2023, no Decreto
nº 11.525/2023, Lei nº 9.610/98 (Lei de Direitos
Autorais), na Lei Complementar Federal nº 101/00
(Lei de Responsabilidade Fiscal), firmou Termo de
Execução Cultural com CINE MULTI LTDA, visando à
cooperação financeira nas despesas decorrentes
do projeto CINE MULTI LTDA, no valor montante de
R$ 126.631,18 (cento e vinte e seis mil, seiscentos
e trinta e um reais e dezoito centavos), conforme
plano de trabalho e aprovação da comissão de seleção do EDITAL 036.000/SMLCP/2023 - INCISO
II. Termo de Execução Cultural assinado por ambas
as partes em 22 de dezembro de 2023. Edmilson C.
Pereira Júnior - Secretário Municipal de Turismo,
Cultura e Esporte e Roseli Pereira - Presidente da
Fundação Cultural de Florianópolis Franklin Cascaes
e Fernando Moura Costa - CINE MULTI LTDA.</t>
        </r>
      </text>
    </comment>
    <comment ref="H76" authorId="0">
      <text>
        <r>
          <rPr>
            <b/>
            <sz val="9"/>
            <rFont val="Tahoma"/>
            <family val="2"/>
          </rPr>
          <t>195529:</t>
        </r>
        <r>
          <rPr>
            <sz val="9"/>
            <rFont val="Tahoma"/>
            <family val="2"/>
          </rPr>
          <t xml:space="preserve">
</t>
        </r>
        <r>
          <rPr>
            <sz val="12"/>
            <rFont val="Tahoma"/>
            <family val="2"/>
          </rPr>
          <t>Doem 22/12/23
EXTRATO DO TERMO DE EXECUÇÃO CULTURAL N.
037.001/SMLCP/2023: FUNDAÇÃO CULTURAL DE
FLORIANÓPOLIS FRANKLIN CASCAES - FCFFC E
CRISTINA KREUGER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segundo na Lei
Complementar Federal nº 195/22 (Lei Paulo
Gustavo), no Decreto nº 11.453/2023, no Decreto
nº 11.525/2023, Lei nº 9.610/98 (Lei de Direitos
Autorais), na Lei Complementar Federal nº 101/00
(Lei de Responsabilidade Fiscal), firmou Termo de
Execução Cultural com CRISTINA KREUGER, visando
à cooperação financeira nas despesas decorrentes
do projeto CAPACITAÇÃO PARA FOQUISTAS DE
CINEMA, no valor montante de R$ 18.102,68
(dezoito mil reais e cento e dois reais e sessenta e
oito centavos), conforme plano de trabalho e
aprovação da comissão de seleção do EDITAL
037.000/SMLCP/2023 - INCISO III. Termo de
Execução Cultural assinado por ambas as partes
em 22 de dezembro de 2023. Edmilson C. Pereira
Júnior - Secretário Municipal de Turismo, Cultura e
Esporte e Roseli Pereira - Presidente da Fundação
Cultural de Florianópolis Franklin Cascaes e Cristina
Kreuger.</t>
        </r>
      </text>
    </comment>
    <comment ref="H26" authorId="0">
      <text>
        <r>
          <rPr>
            <b/>
            <sz val="9"/>
            <rFont val="Tahoma"/>
            <family val="2"/>
          </rPr>
          <t>195529:</t>
        </r>
        <r>
          <rPr>
            <sz val="9"/>
            <rFont val="Tahoma"/>
            <family val="2"/>
          </rPr>
          <t xml:space="preserve">
Doem 22/12/233EXTRATO DO TERMO DE EXECUÇÃO CULTURAL N.
037.002/SMLCP/2023: FUNDAÇÃO CULTURAL DE
FLORIANÓPOLIS FRANKLIN CASCAES - FCFFC E
ASSOCIACAO CULTURAL PANVISION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segundo na Lei Complementar Federal nº 195/22
(Lei Paulo Gustavo), no Decreto nº 11.453/2023, no
Decreto nº 11.525/2023, Lei nº 9.610/98 (Lei de
Direitos Autorais), na Lei Complementar Federal nº
101/00 (Lei de Responsabilidade Fiscal), firmou
Termo de Execução Cultural com ASSOCIAÇÃO
CULTURAL PANVISION, visando à cooperação
financeira nas despesas decorrentes do projeto 28
FLORIANÓPOLIS AUDIOVISUAL MERCOSUL - FAM
2024, no valor montante de R$ 100.000,00 (cem mil reais), conforme plano de trabalho e aprovação
da comissão de seleção do EDITAL
037.000/SMLCP/2023 - INCISO III. Termo de
Execução Cultural assinado por ambas as partes
em 22 de dezembro de 2023. Edmilson C. Pereira
Júnior - Secretário Municipal de Turismo, Cultura e
Esporte e Roseli Pereira - Presidente da Fundação
Cultural de Florianópolis Franklin Cascaes e Marilha
Naccari Santos - ASSOCIAÇÃO CULTURAL
PANVISION.</t>
        </r>
      </text>
    </comment>
    <comment ref="H100" authorId="0">
      <text>
        <r>
          <rPr>
            <b/>
            <sz val="9"/>
            <rFont val="Tahoma"/>
            <family val="2"/>
          </rPr>
          <t>195529:</t>
        </r>
        <r>
          <rPr>
            <sz val="9"/>
            <rFont val="Tahoma"/>
            <family val="2"/>
          </rPr>
          <t xml:space="preserve">
</t>
        </r>
        <r>
          <rPr>
            <sz val="12"/>
            <rFont val="Tahoma"/>
            <family val="2"/>
          </rPr>
          <t>Doem 22/12/23
EXTRATO DO TERMO DE EXECUÇÃO CULTURAL N.
037.003/SMLCP/2023: FUNDAÇÃO CULTURAL DE
FLORIANÓPOLIS FRANKLIN CASCAES - FCFFC E
FILMES DE APARTAMENTO PRODUTORA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segundo na Lei Complementar Federal nº 195/22
(Lei Paulo Gustavo), no Decreto nº 11.453/2023, no
Decreto nº 11.525/2023, Lei nº 9.610/98 (Lei de
Direitos Autorais), na Lei Complementar Federal nº
101/00 (Lei de Responsabilidade Fiscal), firmou
Termo de Execução Cultural com FILMES DE
APARTAMENTO PRODUTORA LTDA, visando à
cooperação financeira nas despesas decorrentes
do projeto 2ª Edição do LAB AQUILOMBASUL:
FORMATAÇÃO DE PROJETOS AUDIOVISUAIS
NEGROS, no valor montante de R$ 18.102,68
(dezoito mil reais e cento e dois reais e sessenta e
oito centavos), conforme plano de trabalho e
aprovação da comissão de seleção do EDITAL
037.000/SMLCP/2023 - INCISO III. Termo de
Execução Cultural assinado por ambas as partes
em 22 de dezembro de 2023. Edmilson C. Pereira
Júnior - Secretário Municipal de Turismo, Cultura e
Esporte e Roseli Pereira - Presidente da Fundação
Cultural de Florianópolis Franklin Cascaes e Beatriz
Cristina Silva - FILMES DE APARTAMENTO
PRODUTORA LTDA.</t>
        </r>
      </text>
    </comment>
    <comment ref="H112" authorId="0">
      <text>
        <r>
          <rPr>
            <b/>
            <sz val="9"/>
            <rFont val="Tahoma"/>
            <family val="2"/>
          </rPr>
          <t>195529:</t>
        </r>
        <r>
          <rPr>
            <sz val="9"/>
            <rFont val="Tahoma"/>
            <family val="2"/>
          </rPr>
          <t xml:space="preserve">
</t>
        </r>
        <r>
          <rPr>
            <sz val="12"/>
            <rFont val="Tahoma"/>
            <family val="2"/>
          </rPr>
          <t>Doem 22/12/23EXTRATO DO TERMO DE EXECUÇÃO CULTURAL N.
037.004/SMLCP/2023: FUNDAÇÃO CULTURAL DE
FLORIANÓPOLIS FRANKLIN CASCAES - FCFFC E
GRUPO NAÇÃO HIP HOP DO ESTADO DE SANTA
CATARINA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segundo na Lei
Complementar Federal nº 195/22 (Lei Paulo
Gustavo), no Decreto nº 11.453/2023, no Decreto
nº 11.525/2023, Lei nº 9.610/98 (Lei de DireitosAutorais), na Lei Complementar Federal nº 101/00
(Lei de Responsabilidade Fiscal), firmou Termo de
Execução Cultural com GRUPO NAÇÃO HIP HOP DO
ESTADO DE SANTA CATARINA, visando à
cooperação financeira nas despesas decorrentes
do projeto 5ª MOSTRA BRASIL DE CINEMA, no valor
montante de R$ 100.000,00 (cem mil reais),
conforme plano de trabalho e aprovação da
comissão de seleção do EDITAL
037.000/SMLCP/2023 - INCISO III. Termo de
Execução Cultural assinado por ambas as partes
em 22 de dezembro de 2023. Edmilson C. Pereira
Júnior - Secretário Municipal de Turismo, Cultura e
Esporte e Roseli Pereira - Presidente da Fundação
Cultural de Florianópolis Franklin Cascaes e Jupira
Dias da Silva - GRUPO NAÇÃO HIP HOP DO ESTADO
DE SANTA CATARINA.</t>
        </r>
      </text>
    </comment>
    <comment ref="H148" authorId="0">
      <text>
        <r>
          <rPr>
            <b/>
            <sz val="9"/>
            <rFont val="Tahoma"/>
            <family val="2"/>
          </rPr>
          <t>195529:</t>
        </r>
        <r>
          <rPr>
            <sz val="9"/>
            <rFont val="Tahoma"/>
            <family val="2"/>
          </rPr>
          <t xml:space="preserve">
</t>
        </r>
        <r>
          <rPr>
            <sz val="12"/>
            <rFont val="Tahoma"/>
            <family val="2"/>
          </rPr>
          <t xml:space="preserve">Doem 22/12/23
EXTRATO DO TERMO DE EXECUÇÃO CULTURAL N.
037.005/SMLCP/2023: FUNDAÇÃO CULTURAL DE
FLORIANÓPOLIS FRANKLIN CASCAES - FCFFC E
OLISIPO CINEMA E ARTE LTDA – A Secretaria
Municipal de Turismo, Cultura e Esporte, no uso
das atribuições que lhe são conferidas, o art. 14,
inciso III, da Lei Complementar n. 736/2023 c/c
inciso I, do art. 82 da Lei Orgânica do Município de
Florianópolis, através da Fundação Cultural de
Florianópolis Franklin Cascaes, com fundamento
segundo na Lei Complementar Federal nº 195/22
(Lei Paulo Gustavo), no Decreto nº 11.453/2023, no
Decreto nº 11.525/2023, Lei nº 9.610/98 (Lei de
Direitos Autorais), na Lei Complementar Federal nº
101/00 (Lei de Responsabilidade Fiscal), firmou
Termo de Execução Cultural com OLISIPO CINEMA
E ARTE LTDA, visando à cooperação financeira nas
despesas decorrentes do projeto CURSO DE
ANIMAÇÃO CUTOUT COM BLENDER, no valor
montante de R$ 18.102,68 (dezoito mil reais e
cento e dois reais e sessenta e oito centavos),
conforme plano de trabalho e aprovação da
comissão de seleção do EDITAL
037.000/SMLCP/2023 - INCISO III. Termo de
Execução Cultural assinado por ambas as partes
em 22 de dezembro de 2023. Edmilson C. Pereira
Júnior - Secretário Municipal de Turismo, Cultura e
Esporte e Roseli Pereira - Presidente da Fundação
Cultural de Florianópolis Franklin Cascaes e Iur
Antonio Gomes - OLISIPO CINEMA E ARTE LTDA.
</t>
        </r>
      </text>
    </comment>
    <comment ref="K108" authorId="0">
      <text>
        <r>
          <rPr>
            <b/>
            <sz val="9"/>
            <rFont val="Tahoma"/>
            <family val="2"/>
          </rPr>
          <t>195529:</t>
        </r>
        <r>
          <rPr>
            <sz val="9"/>
            <rFont val="Tahoma"/>
            <family val="2"/>
          </rPr>
          <t xml:space="preserve">
</t>
        </r>
        <r>
          <rPr>
            <sz val="12"/>
            <rFont val="Tahoma"/>
            <family val="2"/>
          </rPr>
          <t>Doem 22/12/23
ANEXO DA PORTARIA PO 53/FCFFC/DPPC/GCC/DLIC/2023 FUNDAÇÃO CULTURAL
DE FLORIANÓPOLIS FRANKLIN CASCAES – FCFFC
PROJETOS APROVADOS PELA COMISSÃO DE AVALIAÇÃO DE INCENTIVO À CULTURA
(CAIC) NA MODALIDADE DOAÇÃO:
Nº NOME DO PROJETO PROPONENTE ÁREA
VALOR
SOLICITADO
COMO
INCENTIVO (R$)
PRAZO
CAPTAÇÃO
EXECUÇÃO ATÉ
090/2023
PROCISSÃO
DO SENHOR
DOS PASSOS,
PATRIMÔNIO
CULTURAL
IMATERIAL DO
BRASIL
FUNDAÇÃO
SENHOR
DOS
PASSOS
ACERVO E
PATRIMÔNIO
HISTÓRICO
120.700,00 31/05/2024
107/2023 FESTIVAL
NOITE ESLAVA
ACROSS
BRAZIL
CENTRO
CULTURAL
MÚSICA E
DANÇA 189.560,00 20/12/2024
105/2023
DE MEIA A
PONTA
SEGUNDA
EDIÇÃO
FABIANA
FELLER
LESSA
MÚSICA E
DANÇA 165.060,05 31/12/2024
103/2023
SEXTA JAZZ AF
– Temporada
24/25
ASSOCIAÇÃ
O CULTURAL
FRANCO
BRASILEIRA
MÚSICA E
DANÇA 199.943,00 31/06/2025</t>
        </r>
      </text>
    </comment>
    <comment ref="K4" authorId="0">
      <text>
        <r>
          <rPr>
            <b/>
            <sz val="9"/>
            <rFont val="Tahoma"/>
            <family val="2"/>
          </rPr>
          <t>195529:</t>
        </r>
        <r>
          <rPr>
            <sz val="9"/>
            <rFont val="Tahoma"/>
            <family val="2"/>
          </rPr>
          <t xml:space="preserve">
195529:
Doem 22/12/23
ANEXO DA PORTARIA PO 53/FCFFC/DPPC/GCC/DLIC/2023 FUNDAÇÃO CULTURAL
DE FLORIANÓPOLIS FRANKLIN CASCAES – FCFFC
PROJETOS APROVADOS PELA COMISSÃO DE AVALIAÇÃO DE INCENTIVO À CULTURA
(CAIC) NA MODALIDADE DOAÇÃO:
Nº NOME DO PROJETO PROPONENTE ÁREA
VALOR
SOLICITADO
COMO
INCENTIVO (R$)
PRAZO
CAPTAÇÃO
EXECUÇÃO ATÉ
090/2023
PROCISSÃO
DO SENHOR
DOS PASSOS,
PATRIMÔNIO
CULTURAL
IMATERIAL DO
BRASIL
FUNDAÇÃO
SENHOR
DOS
PASSOS
ACERVO E
PATRIMÔNIO
HISTÓRICO
120.700,00 31/05/2024
107/2023 FESTIVAL
NOITE ESLAVA
ACROSS
BRAZIL
CENTRO
CULTURAL
MÚSICA E
DANÇA 189.560,00 20/12/2024
105/2023
DE MEIA A
PONTA
SEGUNDA
EDIÇÃO
FABIANA
FELLER
LESSA
MÚSICA E
DANÇA 165.060,05 31/12/2024
103/2023
SEXTA JAZZ AF
– Temporada
24/25
ASSOCIAÇÃ
O CULTURAL
FRANCO
BRASILEIRA
MÚSICA E
DANÇA 199.943,00 31/06/2025</t>
        </r>
      </text>
    </comment>
    <comment ref="K18" authorId="0">
      <text>
        <r>
          <rPr>
            <b/>
            <sz val="9"/>
            <rFont val="Tahoma"/>
            <family val="2"/>
          </rPr>
          <t>195529:</t>
        </r>
        <r>
          <rPr>
            <sz val="9"/>
            <rFont val="Tahoma"/>
            <family val="2"/>
          </rPr>
          <t xml:space="preserve">
195529:
Doem 22/12/23
ANEXO DA PORTARIA PO 53/FCFFC/DPPC/GCC/DLIC/2023 FUNDAÇÃO CULTURAL
DE FLORIANÓPOLIS FRANKLIN CASCAES – FCFFC
PROJETOS APROVADOS PELA COMISSÃO DE AVALIAÇÃO DE INCENTIVO À CULTURA
(CAIC) NA MODALIDADE DOAÇÃO:
Nº NOME DO PROJETO PROPONENTE ÁREA
VALOR
SOLICITADO
COMO
INCENTIVO (R$)
PRAZO
CAPTAÇÃO
EXECUÇÃO ATÉ
090/2023
PROCISSÃO
DO SENHOR
DOS PASSOS,
PATRIMÔNIO
CULTURAL
IMATERIAL DO
BRASIL
FUNDAÇÃO
SENHOR
DOS
PASSOS
ACERVO E
PATRIMÔNIO
HISTÓRICO
120.700,00 31/05/2024
107/2023 FESTIVAL
NOITE ESLAVA
ACROSS
BRAZIL
CENTRO
CULTURAL
MÚSICA E
DANÇA 189.560,00 20/12/2024
105/2023
DE MEIA A
PONTA
SEGUNDA
EDIÇÃO
FABIANA
FELLER
LESSA
MÚSICA E
DANÇA 165.060,05 31/12/2024
103/2023
SEXTA JAZZ AF
– Temporada
24/25
ASSOCIAÇÃ
O CULTURAL
FRANCO
BRASILEIRA
MÚSICA E
DANÇA 199.943,00 31/06/2025</t>
        </r>
      </text>
    </comment>
    <comment ref="K93" authorId="0">
      <text>
        <r>
          <rPr>
            <b/>
            <sz val="9"/>
            <rFont val="Tahoma"/>
            <family val="2"/>
          </rPr>
          <t>195529:</t>
        </r>
        <r>
          <rPr>
            <sz val="9"/>
            <rFont val="Tahoma"/>
            <family val="2"/>
          </rPr>
          <t xml:space="preserve">
195529:
Doem 22/12/23
ANEXO DA PORTARIA PO 53/FCFFC/DPPC/GCC/DLIC/2023 FUNDAÇÃO CULTURAL
DE FLORIANÓPOLIS FRANKLIN CASCAES – FCFFC
PROJETOS APROVADOS PELA COMISSÃO DE AVALIAÇÃO DE INCENTIVO À CULTURA
(CAIC) NA MODALIDADE DOAÇÃO:
Nº NOME DO PROJETO PROPONENTE ÁREA
VALOR
SOLICITADO
COMO
INCENTIVO (R$)
PRAZO
CAPTAÇÃO
EXECUÇÃO ATÉ
090/2023
PROCISSÃO
DO SENHOR
DOS PASSOS,
PATRIMÔNIO
CULTURAL
IMATERIAL DO
BRASIL
FUNDAÇÃO
SENHOR
DOS
PASSOS
ACERVO E
PATRIMÔNIO
HISTÓRICO
120.700,00 31/05/2024
107/2023 FESTIVAL
NOITE ESLAVA
ACROSS
BRAZIL
CENTRO
CULTURAL
MÚSICA E
DANÇA 189.560,00 20/12/2024
105/2023
DE MEIA A
PONTA
SEGUNDA
EDIÇÃO
FABIANA
FELLER
LESSA
MÚSICA E
DANÇA 165.060,05 31/12/2024
103/2023
SEXTA JAZZ AF
– Temporada
24/25
ASSOCIAÇÃ
O CULTURAL
FRANCO
BRASILEIRA
MÚSICA E
DANÇA 199.943,00 31/06/2025</t>
        </r>
      </text>
    </comment>
    <comment ref="B32" authorId="1">
      <text>
        <r>
          <rPr>
            <b/>
            <sz val="9"/>
            <rFont val="Segoe UI"/>
            <family val="0"/>
          </rPr>
          <t>Jaque Silva:</t>
        </r>
        <r>
          <rPr>
            <sz val="9"/>
            <rFont val="Segoe UI"/>
            <family val="0"/>
          </rPr>
          <t xml:space="preserve">
EXTRATO 3º ADITIVO AO TERMO DE FOMENTO Nº
089/SME/2022 – Instituição Parceira:
“ASSOCIAÇÃO DE PAIS E AMIGOS DOS
EXCEPCIONAIS DE FLORIANÓPOLIS – APAE“.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010829/2023,
Parecer jurídico n. 2336/SME/GAB/ASSJUR/2023,
Deliberação n. 2429/2023, do Comitê Gestor com
Deferimento prévio do
SPO. CLÁUSULA SEGUNDA: Diante disso, o valor
atualizado da instituição passará de R$ 864.000,00
(oitocentos e sessenta e quatro mil reais) para
R$889.110,09 (oitocentos e oitenta e nove mil e
cento e dez reais e nove centavos) com a
manutenção das metas atuais de 2023 para 2024
com a previsão de atender 400 (quatrocentas)
crianças e adolescentes. CLAUSULA TERCEIRA: O
presente Aditivo ainda prorroga a vigência da
parceria 089/PMF/SME/2021, a partir de
1º/01/2024 até 31/12/2024, conforme
manifestado pela instituição e ratificado pela
Diretoria responsável. Tudo em conformidade com
a Deliberação nº 2429/2023, do Comitê Gestor.Parágrafo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21/12/2023. Assinaturas: Fabrícia Luiz
Souza, pela Prefeitura e Walter Miguel, pela
Instituição.</t>
        </r>
      </text>
    </comment>
    <comment ref="B40" authorId="1">
      <text>
        <r>
          <rPr>
            <b/>
            <sz val="9"/>
            <rFont val="Segoe UI"/>
            <family val="0"/>
          </rPr>
          <t>Jaque Silva:</t>
        </r>
        <r>
          <rPr>
            <sz val="9"/>
            <rFont val="Segoe UI"/>
            <family val="0"/>
          </rPr>
          <t xml:space="preserve">
EXTRATO DO 8º ADITIVO AO TERMO DE
COLABORAÇÃO Nº 031/PMF/SME/2021 –
Instituição Parceira: “ASSOCIAÇÃO LAR RECANTO
DO CARINHO”.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010825/2023, Parecer jurídico n.
2304/SME/GAB/ASSJUR/2023, Deliberação n.
2348/2023, do Comitê Gestor com Deferimento
prévio do SPO. CLÁUSULA SEGUNDA: Diante disso,
o valor atualizado da instituição passará de R$
422.907,31 (quatrocentos e vinte e dois mil e
novecentos e sete reais e trinta e um centavos)
para R$435.198,10 (quatrocentos e trinta e cinco
mil e cento e noventa e oito reais e dez centavos)
com a manutenção das metas atuais de 2023 para
2024 com a previsão de atender 50 (cinquenta)
crianças. CLAUSULA TERCEIRA: O presente Aditivo
ainda prorroga a vigência da parceria
031/PMF/SME/2021, a partir de 1º/01/2024
até 31/12/2024, conforme manifestado pela
instituição e ratificado pela Diretoria responsável.
Tudo em conformidade com a Deliberação nº
2403/2023,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13/12/2023. Assinaturas: Fabrícia Luiz
Souza, pela Prefeitura e Regina Iara Regis Dittrich,
pela Instituição.</t>
        </r>
      </text>
    </comment>
    <comment ref="B39" authorId="1">
      <text>
        <r>
          <rPr>
            <b/>
            <sz val="9"/>
            <rFont val="Segoe UI"/>
            <family val="0"/>
          </rPr>
          <t>Jaque Silva:</t>
        </r>
        <r>
          <rPr>
            <sz val="9"/>
            <rFont val="Segoe UI"/>
            <family val="0"/>
          </rPr>
          <t xml:space="preserve">
Doem 04/01/24]
EXTRATO 8º ADITIVO AO TERMO DE
COLABORAÇÃO Nº 021/PMF/SME/2021 –
Instituição Parceira: “AFLODEF – ASSOCIAÇÃO
FLORIANOPOLITANA DE DEFICIENTES FÍSICOS”.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010811/2023,
Parecer jurídico n. 2341/SME/GAB/ASSJUR/2023,
Deliberação n. 2631/2023, do Comitê Gestor com
Deferimento prévio do
SPO. CLÁUSULA SEGUNDA: Diante disso, o valor
atualizado da instituição passará de R$ 286.910,85
(duzentos e oitenta e seis mil e novecentos e dez
reais e oitenta e cinco centavos) para R$
295.249,23 (duzentos e noventa e cinco mil e
duzentos e quarenta e nove reais e vinte e três
centavos) com a manutenção das metas atuais de
2023 para 2024 com a previsão de atender
15(quinze) crianças e adolescentes. CLAUSULA
TERCEIRA: O presente Aditivo ainda prorroga a
vigência da parceria 021/PMF/SME/2021, a partir
de 1º/01/2024 até 31/12/2024, conforme
manifestado pela instituição e ratificado pela
Diretoria responsável. Tudo em conformidade com
a Deliberação nº 2631/2023,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22/12/2023. Assinaturas: Fabrícia Luiz
Souza, pela Prefeitura e Jucileni da Paixão Moraes
Homem, pela Instituição.</t>
        </r>
      </text>
    </comment>
    <comment ref="B3" authorId="1">
      <text>
        <r>
          <rPr>
            <b/>
            <sz val="9"/>
            <rFont val="Segoe UI"/>
            <family val="0"/>
          </rPr>
          <t>Jaque Silva:</t>
        </r>
        <r>
          <rPr>
            <sz val="9"/>
            <rFont val="Segoe UI"/>
            <family val="0"/>
          </rPr>
          <t xml:space="preserve">
Doem 04/01/24
EXTRATO DO 6º ADITIVO AO TERMO DE
COLABORAÇÃO Nº 026/PMF/SME/2021 –
Instituição Parceira: “AÇÃO SOCIAL MISSÃO”.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010778/2023,
Parecer jurídico n. 2348/SME/GAB/ASSJUR/2023,
Deliberação n. 2406/2023, do Comitê Gestor com
Deferimento prévio do
SPO. CLÁUSULA SEGUNDA: Diante disso, o valor
atualizado da instituição passará de R$ 32.779,02
(trinta e dois mil e setecentos e setenta e nove
reais e dois centavos) para R$33.731,67 (trinta e
três mil e setecentos e trinta e um reais e sessenta
e sete centavos) com a manutenção das metas
atuais de 2023 para 2024 com a previsão de
atender 10 (dez) crianças e
adolescentes. CLAUSULA TERCEIRA: O presente
Aditivo ainda prorroga a vigência da parceria
026/PMF/SME/2021, a partir de 1º/01/2024
até 31/12/2024, conforme manifestado pela
instituição e ratificado pela Diretoria responsável.
Tudo em conformidade com a Deliberação nº
2406/2023,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15/12/2023. Assinaturas: Fabrícia Luiz
Souza, pela Prefeitura e Tamiris Penedo Ferreira,
pela Instituição.
</t>
        </r>
      </text>
    </comment>
    <comment ref="C147" authorId="1">
      <text>
        <r>
          <rPr>
            <b/>
            <sz val="9"/>
            <rFont val="Segoe UI"/>
            <family val="0"/>
          </rPr>
          <t>Jaque Silva:</t>
        </r>
        <r>
          <rPr>
            <sz val="9"/>
            <rFont val="Segoe UI"/>
            <family val="0"/>
          </rPr>
          <t xml:space="preserve">
Doem 08/01/24
EXTRATO DO QUARTO TERMO ADITIVO AO
TERMO DE COLABORAÇÃO
N
O 276/PMF/SEMAS/FMAS/2021. PARTES: Municí
pio de Florianópolis, com interveniência da
Secretaria Municipal de Assistência Social, através
do Fundo Municipal de Assistência Social, e a
Organização da Sociedade Civil “OBRAS SOCIAIS DA
COMUNIDADE PAROQUIAL DE COQUEIROS
(OSCOPAC)”, CNPJ 80.672.645/0001-
00. OBJETO: Constitui objeto do presente Termo
Aditivo ao Termo de Colaboração
276/PMF/SEMAS/FMAS/2021, firmado entre as
partes na data de 30 de dezembro de 2021
(D.O.E.M. 3101, de 30 de dezembro de 2021),
aditivado em 01 de junho de 2022 (D.O.E.M. 3205,
de 01 de junho de 2022), 29 de dezembro de 2022
(D.O.E.M. 3351, de 03 de janeiro de 2023), 05 de
abril de 2023 (D.O.E.M, 2418, 11 de abril de 2023) apostilado em 03 de outubro de 2023 (D.O.E.M,
3542, 06 de outubro de 2023), visando a execução
dos Serviços de Acolhimento Institucional para
Crianças e Adolescentes: a prorrogação da vigência
do Termo até 31/03/2025; o acréscimo de valores
e parcelas e; a alteração do Plano de Trabalho para
execução do objeto originalmente pactuado,
permanecendo inalteradas as demais condições e
cláusulas do Termo de Colaboração nº
276/PMF/SEMAS/FMAS/2021 e seus aditivos. DO
VALOR: O valor deste termo aditivo é de R$
966.302,70 (novecentos e sessenta e seis mil e
trezentos e dois reais e setenta centavos), a ser
repassado em 15 (quinze) parcelas, totalizando o
valor global da parceria (por meio do Termo
originário e seus aditivos) em R$ 2.130.628,97 (dois
milhões e cento e trinta mil e seiscentos e vinte e
oito reais e noventa e sete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2025. SIGNATÁRIOS: Leandro
Antônio Soares Lima, pela Secretaria Municipal de
Assistência Social, e Regina Maria Floriani Petry,
pela Organização da Sociedade Civil. Florianópolis,
22 de dezembro de 2023. </t>
        </r>
      </text>
    </comment>
    <comment ref="C41" authorId="1">
      <text>
        <r>
          <rPr>
            <b/>
            <sz val="9"/>
            <rFont val="Segoe UI"/>
            <family val="0"/>
          </rPr>
          <t>Jaque Silva:</t>
        </r>
        <r>
          <rPr>
            <sz val="9"/>
            <rFont val="Segoe UI"/>
            <family val="0"/>
          </rPr>
          <t xml:space="preserve">
Doem 08/01/24
EXTRATO DO TERCEIRO TERMO ADITIVO AO
TERMO DE COLABORAÇÃO
N
O
 255/PMF/SEMAS/FMAS/2021. PARTES: Municí
pio de Florianópolis, com interveniência da
Secretaria Municipal de Assistência Social, e
ASSOCIAÇÃO PROMOCIONAL DO MENOR
TRABALHADOR (PROMENOR)
CNPJ:82.509.183/0001-30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23.045/2023: a prorrogação da vigência do Termo
até 31/12/2024; o acréscimo de valores, parcelas eampliação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255/PMF/SEMAS/FMAS/2021. DO VALOR: O valor
deste termo aditivo é de R$ 329.854,32 (trezentos
e vinte e nove mil, oitocentos e cinquenta e quatro
reais e trinta e dois centavos), alterando o valor
global da parceria de R$ 629.721,89 (seiscentos e
vinte e nove mil, setecentos e vinte e um reais e
oitenta e nove centavos) para R$ 959.576,21
(novecentos e cinquenta e nove mil e quinhentos e
setenta e seis reais e vinte e um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Paulo Teixeira do Valle Pereira,
pela Organização da Sociedade Civil. Florianópolis,
22 de dezembro de 2023.</t>
        </r>
      </text>
    </comment>
    <comment ref="C19" authorId="1">
      <text>
        <r>
          <rPr>
            <b/>
            <sz val="9"/>
            <rFont val="Segoe UI"/>
            <family val="0"/>
          </rPr>
          <t>Jaque Silva:</t>
        </r>
        <r>
          <rPr>
            <sz val="9"/>
            <rFont val="Segoe UI"/>
            <family val="0"/>
          </rPr>
          <t xml:space="preserve">
Doem 08/01/24
EXTRATO DO TERCEIRO TERMO ADITIVO AO
TERMO DE COLABORAÇÃO
N
O 251/PMF/SEMAS/FMAS/2021
PARTES: Município de Florianópolis, com
interveniência da Secretaria Municipal de
Assistência Social, através do Fundo Municipal de
Assistência Social, e a Organização da Sociedade
Civil “ASSOCIAÇÃO AÇÕES SOCIAIS AMIGOS
SOLIDÁRIOS (ASAS)”, CNPJ 09.072.503/0001-
47.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251/PMF/SEMAS/FMAS/2021. DO VALOR: O valor
deste termo aditivo é de R$ 152.240,46 (cento e
cinquenta e dois mil e duzentos e quarenta reais e
quarenta e seis centavos), alterando o valor global
da parceria de R$ 277.376,46 (duzentos e setenta e
sete mil e trezentos e setenta e seis reais e
quarenta e seis centavos) para R$ 429.616,92
(quatrocentos e vinte e nove mil e seiscentos e
dezesseis reais e noventa e dois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7001.VIGÊNCIA: Este Termo Aditivo entra em vigor
a partir de 1º de janeiro de 2024, com término em
31 de dezembro de 2024. SIGNATÁRIOS: Leandro
Antônio Soares Lima, pela Secretaria Municipal de
Assistência Social, e Luiz Philippe Schmidt de
Arruda, pela Organização da Sociedade Civil.
Florianópolis, 22 de dezembro de 2023.</t>
        </r>
      </text>
    </comment>
    <comment ref="C151" authorId="1">
      <text>
        <r>
          <rPr>
            <b/>
            <sz val="9"/>
            <rFont val="Segoe UI"/>
            <family val="0"/>
          </rPr>
          <t>Jaque Silva:</t>
        </r>
        <r>
          <rPr>
            <sz val="9"/>
            <rFont val="Segoe UI"/>
            <family val="0"/>
          </rPr>
          <t xml:space="preserve">
Doem 08/01/24
EXTRATO DO TERCEIRO TERMO ADITIVO AO
TERMO DE COLABORAÇÃO
N
O 281/PMF/SEMAS/FMAS/2021, PARTES: Municí
pio de Florianópolis, com interveniência da
Secretaria Municipal de Assistência Social, através
do Fundo Municipal de Assistência Social, e a
Organização da Sociedade Civil “ORIONÓPOLIS
CATARINENSE”, CNPJ 80.670.631/0001-
57. OBJETO: execução do Serviço de Acolhimento
Institucional para Pessoas com Deficiência, o qual
integra a Proteção Social Especial de Alta
Complexidade do Sistema Único de Assistência
Social (SUAS), conforme previsto na Tipificação
Nacional de Serviços Socioassistenciais, aprovada
pela Resolução CNAS N. 109, de 11 de novembro
de 2009, mediante Processo de Dispensa de
Chamamento Público 006/SEMAS/2021 (D.O.E.M.
3095, de 21 de dezembro de 2021), aos moldes da
Lei Federal nº 13.019/2014 e Decreto Municipal
25.043/2020: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281/PMF/SEMAS/FMAS/2021. DO VALOR: O valor
deste termo aditivo é de R$
461.167,71 (quatrocentos e sessenta e um mil e
cento e sessenta e sete reais e setenta e um
centavos), alterando o valor global da parceria de
R$ 419.243,37 (quatrocentos e dezenove mil e
duzentos e quarenta e três reais e trinta e sete
centavos) para R$ 880.411,08 (oitocentos e oitenta
mil e quatrocentos e onze reais e oito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Pe. Milton Quintino de Lima,
pela Organização da Sociedade Civil. Florianópolis,
22 de dezembro de 2023.</t>
        </r>
      </text>
    </comment>
    <comment ref="C24" authorId="1">
      <text>
        <r>
          <rPr>
            <b/>
            <sz val="9"/>
            <rFont val="Segoe UI"/>
            <family val="0"/>
          </rPr>
          <t>Jaque Silva:</t>
        </r>
        <r>
          <rPr>
            <sz val="9"/>
            <rFont val="Segoe UI"/>
            <family val="0"/>
          </rPr>
          <t xml:space="preserve">
Doem 08/01/24
EXTRATO DO SEGUNDO TERMO ADITIVO AO
TERMO DE COLABORAÇÃO
N
O 001/PMF/SEMAS/FMAS/2023. PARTES: Municí
pio de Florianópolis, com interveniência da
Secretaria Municipal de Assistência Social, através
do Fundo Municipal de Assistência Social, e a
Organização da Sociedade Civil “ASSOCIAÇÃO
COMUNITÁRIA AMIGOS DE JESUS (ACAJE)”, CNPJ
09.119.273/0002-05. OBJETO: Constitui objeto do
presente Termo Aditivo ao Termo de Colaboração
001/PMF/SEMAS/FMAS/2023, firmado entre as
partes na data de 13 de fevereiro de 2023
(D.O.E.M. 3381, de 13 de fevereiro de 2023) e
aditivado em 05 de abril de 2023 (D.O.E.M, 3425,
20 de abril de 2023), visando a execução
dos Serviços de Acolhimento Institucional para
Crianças e Adolescentes: a prorrogação da vigência
do Termo até 31/12/2023; o acréscimo de valores
e parcelas e; a alteração do Plano de Trabalho para
execução do objeto originalmente pactuado,
permanecendo inalteradas as demais condições e cláusulas do Termo de Colaboração nº
001/PMF/SEMAS/FMAS/2023 e seus aditivos. DO
VALOR: R$ 483.151,35 (quatrocentos e oitenta e
três mil e cento e cinquenta e um reais)).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2025. SIGNATÁRIOS: Leandro
Antônio Soares Lima, pela Secretaria Municipal de
Assistência Social, e Ademar de Almeida, pela
Organização da Socied</t>
        </r>
      </text>
    </comment>
    <comment ref="C20" authorId="1">
      <text>
        <r>
          <rPr>
            <b/>
            <sz val="9"/>
            <rFont val="Segoe UI"/>
            <family val="0"/>
          </rPr>
          <t>Jaque Silva:</t>
        </r>
        <r>
          <rPr>
            <sz val="9"/>
            <rFont val="Segoe UI"/>
            <family val="0"/>
          </rPr>
          <t xml:space="preserve">
Doem  08/01/24
EXTRATO DO TERCEIRO TERMO ADITIVO AO
TERMO DE COLABORAÇÃO
N
O 250/PMF/SEMAS/FMAS/2021, PARTES: Municí
pio de Florianópolis, com interveniência da
Secretaria Municipal de Assistência Social,
e ASSOCIAÇÃO DE AMIGOS DA CASA DA CRIANÇA E
DO ADOLESCENTE DO MORRO DO MOCOTÓ
(ACAM), CNPJ 00.924.300/0001-
67.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21.966/2020: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250/PMF/SEMAS/FMAS/2021. DO VALOR: O
valor deste termo aditivo é de R$ 405.974,55
(quatrocentos e cinco mil e novecentos e setenta e
quatro reais e cinquenta e cinco centavos),
alterando o valor global da parceria de R$ 775.042,33 (setecentos e setenta e cinco mil e
quarenta e dois reais e trinta e três centavos) para
R$ 1.181.016,88 (um milhão e cento e oitenta e um
mil e dezesseis reais e oitenta e oito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7001.VIGÊNCIA: Este Termo Aditivo entra em vigor
a partir de 1º de janeiro de 2024, com término em
31 de dezembro de 2024. SIGNATÁRIOS: Leandro
Antônio Soares Lima, pela Secretaria Municipal de
Assistência Social, e Cláudio Ramos Floriani Júnior,
pela Organização da Sociedade Civil. Florianópolis,
19 de dezembro de 2023. </t>
        </r>
      </text>
    </comment>
    <comment ref="C30" authorId="1">
      <text>
        <r>
          <rPr>
            <b/>
            <sz val="9"/>
            <rFont val="Segoe UI"/>
            <family val="0"/>
          </rPr>
          <t>Jaque Silva:</t>
        </r>
        <r>
          <rPr>
            <sz val="9"/>
            <rFont val="Segoe UI"/>
            <family val="0"/>
          </rPr>
          <t xml:space="preserve">
DOEm 08/01/24
EXTRATO DO TERCEIRO TERMO ADITIVO AO
TERMO DE COLABORAÇÃO
N
O
 252/PMF/SEMAS/FMAS/2021, PARTES: Municí
pio de Florianópolis, com interveniência da
Secretaria Municipal de Assistência Social, e a
Organização da Sociedade Civil “ASSOCIAÇÃO DE
PAIS E AMIGOS DA CRIANÇA E DO ADOLESCENTE
DO MORRO DAS PEDRAS (APAM)”, CNPJ
81.617.433/0001-92.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252/PMF/SEMAS/FMAS/2021. DO VALOR: O valor
deste termo aditivo é de R$ 192.837,91 (cento e
noventa e dois mil e oitocentos e trinta e sete reais
e noventa e um centavos), alterando o valor global
da parceria de R$ 368.145,06 (trezentos e sessentacentavos) para R$ 560.982,97 (quinhentos e
sessenta mil e novecentos e oitenta e dois reais e
noventa e sete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7001.VIGÊNCIA: Este Termo Aditivo entra em vigor
a partir de 1º de janeiro de 2024, com término em
31 de dezembro de 2024. SIGNATÁRIOS: Leandro
Antônio Soares Lima, pela Secretaria Municipal de
Assistência Social, e Edson Luiz Ferreira, pela
Organização da Sociedade Civil. Florianópolis, 21
de dezembro de 2022.</t>
        </r>
      </text>
    </comment>
    <comment ref="C36" authorId="1">
      <text>
        <r>
          <rPr>
            <b/>
            <sz val="9"/>
            <rFont val="Segoe UI"/>
            <family val="0"/>
          </rPr>
          <t>Jaque Silva:</t>
        </r>
        <r>
          <rPr>
            <sz val="9"/>
            <rFont val="Segoe UI"/>
            <family val="0"/>
          </rPr>
          <t xml:space="preserve">
Doem 08/01/24
EXTRATO DO TERCEIRO TERMO ADITIVO AO
TERMO DE COLABORAÇÃO
N
O
 253/PMF/SEMAS/FMAS/2021 PARTES: Municíp
io de Florianópolis, com interveniência da
Secretaria Municipal de Assistência Social, e
ASSOCIAÇÃO EVANGÉLICA BENEFICENTE DE
ASSISTÊNCIA SOCIAL (AEBAS) CNPJ
83.932.608/0001-81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253/PMF/SEMAS/FMAS/2021. DO VALOR: O valor
deste termo aditivo é de R$ 245.664,83 (duzentos
e quarenta e cinco mil e seiscentos e sessenta e
quatro reais e oitenta e três centavos), alterando o
valor global da parceria de R$ 468.996,49
(quatrocentos e sessenta e oito mil, novecentos e noventa e seis reais e quarenta e nove centavos)
para R$ 714.661,32 (setecentos e quatorze mil e
seiscentos e sessenta e um reais e trinta e dois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Carlos Otávio Scheidt, pela
Organização da Sociedade Civil. Florianópolis, 19
de dezembro de 2023. </t>
        </r>
      </text>
    </comment>
    <comment ref="C21" authorId="1">
      <text>
        <r>
          <rPr>
            <b/>
            <sz val="9"/>
            <rFont val="Segoe UI"/>
            <family val="0"/>
          </rPr>
          <t>Jaque Silva:</t>
        </r>
        <r>
          <rPr>
            <sz val="9"/>
            <rFont val="Segoe UI"/>
            <family val="0"/>
          </rPr>
          <t xml:space="preserve">
Doem 08/01/24
EXTRATO DO TERCEIRO TERMO ADITIVO AO
TERMO DE COLABORAÇÃO
N
O
 254/PMF/SEMAS/FMAS/2021, PARTES: Municí
pio de Florianópolis, com interveniência da
Secretaria Municipal de Assistência Social, e
ASSOCIAÇÃO BENEFICENTE, EDUCACIONAL E
ASSISTENCIAL GENTE AMIGA, CNPJ
07.004.037/0001-37.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254/PMF/SEMAS/FMAS/2021. DO VALOR: O
valor deste termo aditivo é de R$ 202.987,28
(duzentos e dois mil, novecentos e oitenta e sete
reais e vinte e oito centavos), alterando o valor
global da parceria de R$ 387.521,17 (trezentos e
oitenta e sete mil, quinhentos e vinte e um reais e
dezessete centavos) para R$ 590.508,45(quinhentos e noventa mil e quinhentos e oito
reais e quarenta e cinco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Ana Luzia Gonzaga, pela Organização da
Sociedade Civil. Florianópolis, 21 de dezembro de
2023. </t>
        </r>
      </text>
    </comment>
    <comment ref="C51" authorId="1">
      <text>
        <r>
          <rPr>
            <b/>
            <sz val="9"/>
            <rFont val="Segoe UI"/>
            <family val="0"/>
          </rPr>
          <t>Jaque Silva:</t>
        </r>
        <r>
          <rPr>
            <sz val="9"/>
            <rFont val="Segoe UI"/>
            <family val="0"/>
          </rPr>
          <t xml:space="preserve">
Doem 08/01/24
EXTRATO DO TERCEIRO TERMO ADITIVO AO
TERMO DE COLABORAÇÃO
N
O
 256/PMF/SEMAS/FMAS/2021, PARTES: Municí
pio de Florianópolis, com interveniência da
Secretaria Municipal de Assistência Social, e CASA
DA CRIANÇA DO MORRO DA PENITENCIÁRIA CNPJ
81.617.789/0001-26.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256/PMF/SEMAS/FMAS/2021. DO VALOR: O valor
deste termo aditivo é de R$ 279.107,51 (duzentos
e setenta e nove mil, cento e sete reais e cinquenta
e um centavos), alterando o valor global da
parceria de R$ 532.841,61 (quinhentos e trinta e
dois mil, oitocentos e quarenta e um reais e
sessenta e um centavos) para R$ 811.949,12
(oitocentos e onze mil e novecentos e quarenta e
nove reais e doze centavos). DA DOTAÇÃOORÇAMENTÁRIA: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Rivaldo Vieira, pela Organização da
Sociedade Civil. Florianópolis, 22 de dezembro de
2023.</t>
        </r>
      </text>
    </comment>
    <comment ref="C54" authorId="1">
      <text>
        <r>
          <rPr>
            <b/>
            <sz val="9"/>
            <rFont val="Segoe UI"/>
            <family val="0"/>
          </rPr>
          <t>Jaque Silva:</t>
        </r>
        <r>
          <rPr>
            <sz val="9"/>
            <rFont val="Segoe UI"/>
            <family val="0"/>
          </rPr>
          <t xml:space="preserve">
Doem 08/01/24
EXTRATO DO TERCEIRO TERMO ADITIVO AO
TERMO DE COLABORAÇÃO
N
O
 258/PMF/SEMAS/FMAS/2021. PARTES: Municí
pio de Florianópolis, com interveniência da
Secretaria Municipal de Assistência Social, e
CENTRO DE APOIO À FORMAÇÃO INTEGRAL DO SER
(CEAFIS). CNPJ: 02.330.384/0001-
36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258/PMF/SEMAS/FMAS/2021. DO VALOR: O valor
deste termo aditivo é de R$ 329.854,32 (trezentos
e vinte e nove mil, oitocentos e cinquenta e quatro
reais e trinta e dois centavos), alterando o valor
global da parceria de R$ 629.721,89 (seiscentos e
vinte e nove mil, setecentos e vinte e um reais e
oitenta e nove centavos) para R$ 959.576,21
(novecentos e cinquenta e nove mil e quinhentos e
setenta e seis reais e vinte e um centavos). DA
DOTAÇÃO ORÇAMENTÁRIA: as despesas
decorrentes do atendimento ao disposto nesteTermo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7001.VIGÊNCIA: Este Termo Aditivo entra em vigor
a partir de 1º de janeiro de 2024, com término em
31 de dezembro de 2024. SIGNATÁRIOS: Leandro
Antônio Soares Lima, pela Secretaria Municipal de
Assistência Social, e Anderson Panato Guedes, pela
Organização da Sociedade Civil. Florianópolis, 22
de dezembro de 2023. </t>
        </r>
      </text>
    </comment>
    <comment ref="C57" authorId="1">
      <text>
        <r>
          <rPr>
            <b/>
            <sz val="9"/>
            <rFont val="Segoe UI"/>
            <family val="0"/>
          </rPr>
          <t>Jaque Silva:</t>
        </r>
        <r>
          <rPr>
            <sz val="9"/>
            <rFont val="Segoe UI"/>
            <family val="0"/>
          </rPr>
          <t xml:space="preserve">
Doem 08/01/24
EXTRATO DO TERCEIRO TERMO ADITIVO AO
TERMO DE COLABORAÇÃO
N
O
 260/PMF/SEMAS/FMAS/2021. PARTES: Municí
pio de Florianópolis, com interveniência da
Secretaria Municipal de Assistência Social, e
CENTRO DE INTEGRAÇÃO FAMILIAR (CEIFA) CNPJ
01.583.896/0001-41.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260/PMF/SEMAS/FMAS/2021. DO VALOR: O valor
deste termo aditivo é de R$ 126.867,05 (cento e
vinte e seis mil, oitocentos e sessenta e sete reais e
cinco centavos), alterando o valor global da
parceria de R$ 242.200,73 (duzentos e quarenta e
dois mil, duzentos reais e setenta e três centavos)
para R$ 369.067,78 (trezentos e sessenta e nove
mil e sessenta e sete reais e setenta e oito
centavos). DA DOTAÇÃO ORÇAMENTÁRIA: as
despesas decorrentes do atendimento ao disposto
neste Termo Aditivo correrão à conta das seguintes
dotações orçamentárias do Fundo Municipal de
Assistência Social: PROJETO ATIVIDADE: 2326,ELEMENTO DE DESPESA: 3.3.50.43, FONTE: 5500;
PROJETO ATIVIDADE: 2326, ELEMENTO DE
DESPESA: 3.3.50.43, FONTE: 5660; PROJETO
ATIVIDADE: 2326, ELEMENTO DE DESPESA:
3.3.50.43, FONTE: 7660; PROJETO ATIVIDADE:
2326, ELEMENTO DE DESPESA: 3.3.50.43, FONTE:
7001.VIGÊNCIA: Este Termo Aditivo entra em vigor
a partir de 1º de janeiro de 2024, com término em
31 de dezembro de 2024. SIGNATÁRIOS: Leandro
Antônio Soares Lima, pela Secretaria Municipal de
Assistência Social, e Anderson Sauerbier, pela
Organização da Sociedade Civil. Florianópolis, 19
de dezembro de 2023</t>
        </r>
      </text>
    </comment>
    <comment ref="C71" authorId="1">
      <text>
        <r>
          <rPr>
            <b/>
            <sz val="9"/>
            <rFont val="Segoe UI"/>
            <family val="0"/>
          </rPr>
          <t>Jaque Silva:</t>
        </r>
        <r>
          <rPr>
            <sz val="9"/>
            <rFont val="Segoe UI"/>
            <family val="0"/>
          </rPr>
          <t xml:space="preserve">
Doem 08/01/24
EXTRATO DO TERCEIRO TERMO ADITIVO AO
TERMO DE COLABORAÇÃO
N
O
 262/PMF/SEMAS/FMAS/2021, PARTES: Municí
pio de Florianópolis, com interveniência da
Secretaria Municipal de Assistência Social, e
CONSELHO DOS MORADORES DO SACO GRANDE II
(COMOSG) CNPJ 75.398.297/0001-
94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262/PMF/SEMAS/FMAS/2021. DO VALOR: O valor
deste termo aditivo é de R$ 507.468,19
(quinhentos e sete mil, quatrocentos e sessenta e
oito reais e dezenove centavos), alterando o valor
global da parceria de R$ 968.802,91 (novecentos e
sessenta e oito mil, oitocentos e dois reais e
noventa e um centavos) para R$ 1.476.271,10 (um
milhão e quatrocentos e setenta e seis mil e
duzentos e setenta e um reais e dez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7001.VIGÊNCIA: Este Termo Aditivo entra em vigor
a partir de 1º de janeiro de 2024, com término em
31 de dezembro de 2024. SIGNATÁRIOS: Leandro
Antônio Soares Lima, pela Secretaria Municipal de
Assistência Social, e Rosângela Amorim dos Anjos,
pela Organização da Sociedade Civil. Florianópolis,
20 de dezembro de 2023. </t>
        </r>
      </text>
    </comment>
    <comment ref="C109" authorId="1">
      <text>
        <r>
          <rPr>
            <b/>
            <sz val="9"/>
            <rFont val="Segoe UI"/>
            <family val="0"/>
          </rPr>
          <t>Jaque Silva:</t>
        </r>
        <r>
          <rPr>
            <sz val="9"/>
            <rFont val="Segoe UI"/>
            <family val="0"/>
          </rPr>
          <t xml:space="preserve">
Deom 08/01/24
EXTRATO DO TERCEIRO TERMO ADITIVO AO
TERMO DE COLABORAÇÃO
N
O
 263/PMF/SEMAS/FMAS/2021, PARTES: Municí
pio de Florianópolis, com interveniência da
Secretaria Municipal de Assistência Social, e
FUNDAÇÃO VIDAL RAMOS. CNPJ 83.886.556/0001-
54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263/PMF/SEMAS/FMAS/2021. DO VALOR: O valor
deste termo aditivo é de R$ 202.987,28 (duzentos
e dois mil, novecentos e oitenta e sete reais e vinte
e oito centavos), alterando o valor global da
parceria de R$ 387.521,17 (trezentos e oitenta e
sete mil, quinhentos e vinte e um reais e dezessete
centavos) para R$ 590.508,45 (quinhentos e
noventa mil e quinhentos e oito reais e quarenta e
cinco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Celso Francisco Ramos Fonseca, pela
Organização da Sociedade Civil. Florianópolis, 19
de dezembro de 2023. </t>
        </r>
      </text>
    </comment>
    <comment ref="C146" authorId="1">
      <text>
        <r>
          <rPr>
            <b/>
            <sz val="9"/>
            <rFont val="Segoe UI"/>
            <family val="0"/>
          </rPr>
          <t>Jaque Silva:</t>
        </r>
        <r>
          <rPr>
            <sz val="9"/>
            <rFont val="Segoe UI"/>
            <family val="0"/>
          </rPr>
          <t xml:space="preserve">
Doem 08/01/24
EXTRATO DO TERCEIRO TERMO ADITIVO AO
TERMO DE COLABORAÇÃO
N
O
 264/PMF/SEMAS/FMAS/2021, PARTES: Municí
pio de Florianópolis, com interveniência da
Secretaria Municipal de Assistência Social, e OBRAS
DE ASSISTÊNCIA SOCIAL DOM ORIONE DE
CAPOEIRAS CNPJ 82.509.712/0001-
03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264/PMF/SEMAS/FMAS/2021. DO VALOR: O valor
deste termo aditivo é de R$ 279.107,51 (duzentos
e setenta e nove mil, cento e sete reais e cinquenta
e um centavos), alterando o valor global da
parceria de R$ 532.841,61 (quinhentos e trinta e
dois mil, oitocentos e quarenta e um reais e
sessenta e um centavos) para R$ 811.949,12
(oitocentos e onze mil e novecentos e quarenta e
nove reais e doze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Braz Junckes Ricardo, pela Organização da
Sociedade Civil. Florianópolis, 22 de dezembro de
2023.</t>
        </r>
      </text>
    </comment>
    <comment ref="C165" authorId="1">
      <text>
        <r>
          <rPr>
            <b/>
            <sz val="9"/>
            <rFont val="Segoe UI"/>
            <family val="0"/>
          </rPr>
          <t>Jaque Silva:</t>
        </r>
        <r>
          <rPr>
            <sz val="9"/>
            <rFont val="Segoe UI"/>
            <family val="0"/>
          </rPr>
          <t xml:space="preserve">
Doem 08/01/24
EXTRATO DO TERMO ADITIVO AO TERMO DE
COLABORAÇÃO
N
O
 265/PMF/SEMAS/FMAS/2021, PARTES: Municí
pio de Florianópolis, com interveniência da
Secretaria Municipal de Assistência Social, e SEARA
ESPÍRITA ENTREPOSTA DA FÉ (SEEDE) CNPJ
82.102.468/0001-51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265/PMF/SEMAS/FMAS/2021. DO VALOR: O valor
deste termo aditivo é de R$ 405.974,55
(quatrocentos e cinco mil, novecentos e setenta e
quatro reais e cinquenta e cinco centavos),
alterando o valor global da parceria de R$
775.042,33 (setecentos e setenta e cinco mil,
quarenta e dois reais e trinta e três centavos) para
R$ 1.181.016,88 (um milhão e cento e oitenta e um
mil e dezesseis reais e oitenta e oito centavos). DA
DOTAÇÃO ORÇAMENTÁRIA: as despesas
decorrentes do atendimento ao disposto neste
Termo Aditivo correrão à conta das seguintes
dotações orçamentárias do Fundo Municipal de
Assistência Social:PROJETO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t>
        </r>
      </text>
    </comment>
    <comment ref="C23" authorId="1">
      <text>
        <r>
          <rPr>
            <b/>
            <sz val="9"/>
            <rFont val="Segoe UI"/>
            <family val="0"/>
          </rPr>
          <t>Jaque Silva:</t>
        </r>
        <r>
          <rPr>
            <sz val="9"/>
            <rFont val="Segoe UI"/>
            <family val="0"/>
          </rPr>
          <t xml:space="preserve">
Doem 08/01/24
EXTRATO DO TERCEIRO TERMO ADITIVO AO
TERMO DE COLABORAÇÃO
N
O 266/PMF/SEMAS/FMAS/2021. PARTES: Municí
pio de Florianópolis, com interveniência da
Secretaria Municipal de Assistência Social, através
do Fundo Municipal de Assistência Social, e
ASSOCIAÇÃO CATARINENSE PARA INTEGRAÇÃO DO
CEGO (ACIC), CNPJ 83.598.136/0001-
72. OBJETO: execução do Serviço de Habilitação e
Reabilitação para Pessoas com Deficiência, o qual
integra a Proteção Social Especial de Média
Complexidade do Sistema Único de Assistência
Social (SUAS), conforme previsto na Tipificação
Nacional de Serviços Socioassistenciais, aprovada
pela Resolução CNAS N. 109, de 11 de novembro
de 2009, mediante Processo de Dispensa de
Chamamento Público 003/SEMAS/2021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266/PMF/SEMAS/FMAS/2021. DO VALOR: O valor
deste termo aditivo é de R$ 688.271,98 (seiscentos
e oitenta e oito mil, duzentos e setenta e um reais
e noventa e oito centavos), alterando o valor global
da parceria de R$ 1.313.973,78 (um milhão,
trezentos e treze mil, novecentos e setenta e três
reais e setenta e oito centavos) para R$
2.002.245,76 (dois milhões e dois mil e duzentos e
quarenta e cinco reais e setenta e seis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t>
        </r>
      </text>
    </comment>
    <comment ref="C32" authorId="1">
      <text>
        <r>
          <rPr>
            <b/>
            <sz val="9"/>
            <rFont val="Segoe UI"/>
            <family val="0"/>
          </rPr>
          <t>Jaque Silva:</t>
        </r>
        <r>
          <rPr>
            <sz val="9"/>
            <rFont val="Segoe UI"/>
            <family val="0"/>
          </rPr>
          <t xml:space="preserve">
Doem 08/01/24
EXTRATO DO TERCEIRO TERMO ADITIVO AO
TERMO DE COLABORAÇÃO
N
O 267/PMF/SEMAS/FMAS/2021, PARTES: Municí
pio de Florianópolis, com interveniência da
Secretaria Municipal de Assistência Social, através
do Fundo Municipal de Assistência Social, e
ASSOCIAÇÃO DE PAIS E AMIGOS DOS
EXCEPCIONAIS (APAE), CNPJ 83.933.192/0001-
16. OBJETO: execução do Serviço de Habilitação e
Reabilitação para Pessoas com Deficência, o qual
integra a Proteção Social Especial de Média
Complexidade do Sistema Único de Assistência
Social (SUAS), conforme previsto na Tipificação
Nacional de Serviços Socioassistenciais, aprovada
pela Resolução CNAS N. 109, de 11 de novembro
de 2009, mediante Processo de Dispensa de
Chamamento Público 003/SEMAS/2021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267/PMF/SEMAS/FMAS/2021. DO VALOR: O valor
deste termo aditivo é de R$ 688.271,98 (seiscentos
e oitenta e oito mil, duzentos e setenta e um reais
e noventa e oito centavos), alterando o valor global
da parceria de R$ 1.313.973,78 (um milhão,
trezentos e treze mil, novecentos e setenta e três
reais e setenta e oito centavos) para R$
2.002.245,76 (dois milhões e dois mil e duzentos e
quarenta e cinco reais e setenta e seis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t>
        </r>
      </text>
    </comment>
    <comment ref="C29" authorId="1">
      <text>
        <r>
          <rPr>
            <b/>
            <sz val="9"/>
            <rFont val="Segoe UI"/>
            <family val="0"/>
          </rPr>
          <t>Jaque Silva:</t>
        </r>
        <r>
          <rPr>
            <sz val="9"/>
            <rFont val="Segoe UI"/>
            <family val="0"/>
          </rPr>
          <t xml:space="preserve">
Doem 08/01/24
EXTRATO DO TERCEIRO TERMO ADITIVO AO
TERMO DE COLABORAÇÃO
N
O 268/PMF/SEMAS/FMAS/2021. PARTES: Municí
pio de Florianópolis, com interveniência da
Secretaria Municipal de Assistência Social, através
do Fundo Municipal de Assistência Social, e
ASSOCIAÇÃO DE PACIENTES RENAIS DE SANTA
CATARINA (APAR), CNPJ 01.804.261/0001-
27. OBJETO: execução do Serviço de Habilitação e
Reabilitação para Pessoas com Deficiência, o qual
integra a Proteção Social Especial de Média
Complexidade do Sistema Único de Assistência
Social (SUAS), conforme previsto na Tipificação
Nacional de Serviços Socioassistenciais, aprovada
pela Resolução CNAS N. 109, de 11 de novembro
de 2009, mediante Processo de Dispensa de
Chamamento Público 003/SEMAS/2021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268/PMF/SEMAS/FMAS/2021. DO VALOR: O valor
deste termo aditivo é de R$ 132.360,00 (cento e
trinta e dois mil, trezentos e sessenta reais),
alterando o valor global da parceria de R$
252.687,27 (duzentos e cinquenta e dois mil,
seiscentos e oitenta e sete reais e vinte e sete
centavos) para R$ 385.047,27 (trezentos e oitenta
e cinco mil e quarenta e sete reais e vinte e sete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t>
        </r>
      </text>
    </comment>
    <comment ref="C34" authorId="1">
      <text>
        <r>
          <rPr>
            <b/>
            <sz val="9"/>
            <rFont val="Segoe UI"/>
            <family val="0"/>
          </rPr>
          <t>Jaque Silva:</t>
        </r>
        <r>
          <rPr>
            <sz val="9"/>
            <rFont val="Segoe UI"/>
            <family val="0"/>
          </rPr>
          <t xml:space="preserve">
Doem 08/01/24
EXTRATO DO TERCEIRO TERMO ADITIVO AO
TERMO DE COLABORAÇÃO
N
O 269/PMF/SEMAS/FMAS/2021, PARTES: Municí
pio de Florianópolis, com interveniência da
Secretaria Municipal de Assistência Social, através
do Fundo Municipal de Assistência Social, e
’ASSOCIAÇÃO DE SURDOS DA GRANDE
FLORIANÓPOLIS (ASGF), CNPJ 83.526.800/0001-
03. OBJETO: execução do Serviço de Habilitação e
Reabilitação para Pessoas com Deficiência, o qual
integra a Proteção Social Especial de Média
Complexidade do Sistema Único de Assistência
Social (SUAS), conforme previsto na Tipificação
Nacional de Serviços Socioassistenciais, aprovada
pela Resolução CNAS N. 109, de 11 de novembro
de 2009, mediante Processo de Dispensa de
Chamamento Público 003/SEMAS/2021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269/PMF/SEMAS/FMAS/2021. DO VALOR: O valor
deste termo aditivo é de R$ 158.832,00 (cento e
cinquenta e oito mil, oitocentos e trinta e dois
reais), alterando o valor global da parceria de R$
303.224,72 (trezentos e três mil, duzentos e vinte e
quatro reais e setenta e dois centavos) para R$
462.056,72 (quatrocentos e sessenta e dois mil e
cinquenta e seis reais e setenta e dois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Sandra Lúcia Amorim, pela</t>
        </r>
      </text>
    </comment>
    <comment ref="C37" authorId="1">
      <text>
        <r>
          <rPr>
            <b/>
            <sz val="9"/>
            <rFont val="Segoe UI"/>
            <family val="0"/>
          </rPr>
          <t>Jaque Silva:</t>
        </r>
        <r>
          <rPr>
            <sz val="9"/>
            <rFont val="Segoe UI"/>
            <family val="0"/>
          </rPr>
          <t xml:space="preserve">
Doem 08/01/24
EXTRATO DO TERCEIRO TERMO ADITIVO AO
TERMO DE COLABORAÇÃO
N
O 270/PMF/SEMAS/FMAS/2021, PARTES: Municí
pio de Florianópolis, com interveniência da
Secretaria Municipal de Assistência Social, através
do Fundo Municipal de Assistência Social, e
ASSOCIAÇÃO FLORIANÓPOLITANA DE DEFICIENTES
FÍSICOS (AFLODEF), CNPJ 78.827.177/0001-
53. OBJETO: execução do Serviço de Habilitação e
Reabilitação para Pessoas com Deficiência, o qual
integra a Proteção Social Especial de Média
Complexidade do Sistema Único de Assistência
Social (SUAS), conforme previsto na Tipificação
Nacional de Serviços Socioassistenciais, aprovada
pela Resolução CNAS N. 109, de 11 de novembro
de 2009, mediante Processo de Dispensa de
Chamamento Público 003/SEMAS/2021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270/PMF/SEMAS/FMAS/2021. DO VALOR: O valor
deste termo aditivo é de R$ 201.187,20 (duzentos
e um mil e cento e oitenta e sete reais e vinte
centavos), alterando o valor global da parceria de
R$ 384.084,65 (trezentos e oitenta e quatro mil e
oitenta e quatro reais e sessenta e cinco centavos)
para R$ 585.271,85 (quinhentos e oitenta e cinco
mil e duzentos e setenta e um reais e oitenta e
cinco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Jucileni da Paixão Moraes, pela </t>
        </r>
      </text>
    </comment>
    <comment ref="C52" authorId="1">
      <text>
        <r>
          <rPr>
            <b/>
            <sz val="9"/>
            <rFont val="Segoe UI"/>
            <family val="0"/>
          </rPr>
          <t>Jaque Silva:</t>
        </r>
        <r>
          <rPr>
            <sz val="9"/>
            <rFont val="Segoe UI"/>
            <family val="0"/>
          </rPr>
          <t xml:space="preserve">
Doem 08/01/24
EXTRATO DO QUARTO TERMO ADITIVO AO
TERMO DE COLABORAÇÃO
N
O 273/PMF/SEMAS/FMAS/2021. PARTES: Municí
pio de Florianópolis, com interveniência da
Secretaria Municipal de Assistência Social, através
do Fundo Municipal de Assistência Social, e a
Organização da Sociedade Civil “CASA LAR LUZ DO
CAMINHO”, CNPJ 12.187.675/0001-
70. OBJETO: Constitui objeto do presente Termo
Aditivo ao Termo de Colaboração
273/PMF/SEMAS/FMAS/2021, firmado entre as
partes na data de 30 de dezembro de 2021
(D.O.E.M. 3101, de 30 de dezembro de 2021),
aditivado em 01 de junho de 2022 (D.O.E.M. 3205,
de 01 de junho de 2022), 29 de dezembro de 2022
(D.O.E.M, 3351, 03 de janeiro de 2023), 05 de abril
de 2023 (D.O.E.M, 3418, 11 de abril de 2023) e
apostilando em 03 de outubro de 2023 (D.O.E.M,
3544, 10 de outubro de 2023), visando a execução
dos Serviço de Acolhimento Institucional para
Crianças e Adolescentes: a prorrogação da vigência
do Termo até 31/0124/2023; o acréscimo de
valores e parcelas e; a alteração do Plano de
Trabalho para execução do objeto originalmente
pactuado, permanecendo inalteradas as demais
condições e cláusulas do Termo de Colaboração nº
273/PMF/SEMAS/FMAS/2021 e seus aditivos. DO
VALOR: O valor deste termo aditivo é de R$
483.151,35 (quatrocentos e oitenta e três mil e
cento e cinquenta e um reais e trinta e cinco
centavos), a ser repassado à “Casa Lar Luz do
Caminho” em 15 (quinze) parcelas, totalizando o
valor global da parceria (por meio do Termo
originário e seus aditivos) em R$ 1.065.314,49 (um
milhão e sessenta e cinco mil e trezentos e
quatorze reais e quarenta e nove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2025. SIGNATÁRIOS: Leandro
Antônio Soares Lima, pela Secretaria Municipal de
Assistência Social, e Maurício Aurélio dos Santos,
pela Organização da Sociedade Civil. Florianópolis,
22 de dezembro de 2023.</t>
        </r>
      </text>
    </comment>
    <comment ref="C53" authorId="1">
      <text>
        <r>
          <rPr>
            <b/>
            <sz val="9"/>
            <rFont val="Segoe UI"/>
            <family val="0"/>
          </rPr>
          <t>Jaque Silva:</t>
        </r>
        <r>
          <rPr>
            <sz val="9"/>
            <rFont val="Segoe UI"/>
            <family val="0"/>
          </rPr>
          <t xml:space="preserve">
Doem 08/01/24
EXTRATO DO QUARTO TERMO ADITIVO AO
TERMO DE COLABORAÇÃO
N
O 274/PMF/SEMAS/FMAS/2021. PARTES: Municí
pio de Florianópolis, com interveniência da
Secretaria Municipal de Assistência Social, através
do Fundo Municipal de Assistência Social, e a
Organização da Sociedade Civil “CENTRO
CULTURAL ESCRAVA ANASTÁCIA”, CNPJ
02.573.208/0001-25. OBJETO: Constitui objeto do
presente Termo Aditivo ao Termo de Colaboração
274/PMF/SEMAS/FMAS/2021, firmado entre as
partes na data de 30 de dezembro de 2021
(D.O.E.M. 3101, de 30 de dezembro de 2021),
aditivado em 01 de junho de 2022 (D.O.E.M. 3205,
de 01 de junho de 2022), 29 de dezembro de 2022
(D.O.E.M. 3351, de 03 de janeiro de 2023), 05 de
abril de 2023 (D.O.E.M, 2418, 11 de abril de 2023)
e apostilado em 03 de outubro de 2023 (D.O.E.M,
3542, 06 de outubro de 2023), visando a execução
dos Serviços de Acolhimento Institucional para
Crianças e Adolescentes: a prorrogação da vigência
do Termo até 31/03/2025; o acréscimo de valores
e parcelas e; a alteração do Plano de Trabalho para
execução do objeto originalmente pactuado,
permanecendo inalteradas as demais condições e
cláusulas do Termo de Colaboração nº
274/PMF/SEMAS/FMAS/2021 e seus aditivos. DO
VALOR: O valor deste termo aditivo é de R$
483.151,35 (quatrocentos e oitenta e três mil e
cento e cinquenta e um reais e trinta e cinco
centavos), a ser repassado ao “Centro Cultural
Escrava Anastácia” em 15 (quinze) parcelas,
totalizando o valor global da parceria (por meio do
Termo originário e seus aditivos) em R$
1.041.783,28 (um milhão e quarenta e um mil e
setecentos e oitenta e três reais e vinte e oito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2025. SIGNATÁRIOS: Leandro
Antônio Soares Lima, pela Secretaria Municipal de
Assistência Social, e Luciano de Brito pela
Organização da Sociedade Civil. Florianópolis, 22
de dezembro de 2023. </t>
        </r>
      </text>
    </comment>
    <comment ref="C117" authorId="1">
      <text>
        <r>
          <rPr>
            <b/>
            <sz val="9"/>
            <rFont val="Segoe UI"/>
            <family val="0"/>
          </rPr>
          <t>Jaque Silva:</t>
        </r>
        <r>
          <rPr>
            <sz val="9"/>
            <rFont val="Segoe UI"/>
            <family val="0"/>
          </rPr>
          <t xml:space="preserve">
Doem 08/01/24
EXTRATO DO QUARTO TERMO ADITIVO AO
TERMO DE COLABORAÇÃO
N
O 278/PMF/SEMAS/2021. PARTES: Município de
Florianópolis, com interveniência da Secretaria
Municipal de Assistência Social, e a Organização da
Sociedade Civil “INSTITUIÇÃO DE CARIDADE E
APOIO AO DESAMPARADO - CANTINHO DOS
IDOSOS (ICAD)”, CNPJ 08.429.871/0001-
37. OBJETO: execução do Serviço de Acolhimento
Institucional para Idosos, o qual integra a Proteção
Social Especial de Alta Complexidade do Sistema
Único de Assistência Social (SUAS), conforme
previsto na Tipificação Nacional de Serviços
Socioassistenciais, aprovada pela Resolução CNAS
N. 109, de 11 de novembro de 2009, mediante
Processo de Dispensa de Chamamento Público
005/SEMAS/2021 (D.O.E.M.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278/PMF/SEMAS/2021. DO VALOR: O valor deste
termo aditivo é de R$ 2.006.230,39 (dois milhões e
seis mil e duzentos e trinta reais e trinta e nove
centavoas), totalizando o valor global da parceria
(por meio do Termo originário e seus aditivos) em
R$ 5.264.731,97 (cinco milhões e duzentos e
sessenta e quatro mil e setecentos e trinta e um
reais e noventa e sete centavos). DA DOTAÇÃO
ORÇAMENTÁRIA: as despesas decorrentes do
atendimento ao disposto neste Termo Aditivo
correrão à Conta do Orçamento da Secretaria
Municipal de Assistência Social, Projeto Atividade
2029, Elemento de Despesa 3.3.50.43, Fonte
5500. VIGÊNCIA: Este Termo Aditivo entra em vigor
a partir de 1º de janeiro de 2024, com término em
31 de dezembro de 2024. SIGNATÁRIOS: Leandro
Antônio Soares Lima, pela Secretaria Municipal de
Assistência Social, e Osmarina Maria da Silva, pela
Organização da Sociedade Civil. Florianópolis, 22
de dezembro de 2023</t>
        </r>
      </text>
    </comment>
    <comment ref="C173" authorId="1">
      <text>
        <r>
          <rPr>
            <b/>
            <sz val="9"/>
            <rFont val="Segoe UI"/>
            <family val="0"/>
          </rPr>
          <t>Jaque Silva:</t>
        </r>
        <r>
          <rPr>
            <sz val="9"/>
            <rFont val="Segoe UI"/>
            <family val="0"/>
          </rPr>
          <t xml:space="preserve">
Doem 08/01/24
EXTRATO DO QUARTO TERMO ADITIVO AO
TERMO DE COLABORAÇÃO
N
O 280/PMF/SEMAS/2021. PARTES: Município de
Florianópolis, com interveniência da Secretaria
Municipal de Assistência Social, e a Organização da
Sociedade Civil “SOCIEDADE ESPÍRITA OBREIROS
DA VIDA ETERNA (SEOVE)” CNPJ 82.898.230/0001-
84. OBJETO: execução do Serviço de Acolhimento
Institucional para Idosos, o qual integra a Proteção
Social Especial de Alta Complexidade do Sistema Único de Assistência Social (SUAS), conforme
previsto na Tipificação Nacional de Serviços
Socioassistenciais, aprovada pela Resolução CNAS
N. 109, de 11 de novembro de 2009, mediante
Processo de Dispensa de Chamamento Público
005/SEMAS/2021 (D.O.E.M.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280/PMF/SEMAS/2021. DO VALOR: O valor deste
termo aditivo é de R$ 1.169.547,24 (um milhão e
cento e sessenta e nove mil e quinhentos e
quarenta e sete reais e vinte e quatro centavos),
totalizando o valor global da parceria (por meio do
Termo originário e seus aditivos) em R$
3.069.111,02 (três milhões e sessenta e nove mil e
cento e onze reais e dois centavos). DA DOTAÇÃO
ORÇAMENTÁRIA: as despesas decorrentes do
atendimento ao disposto neste Termo Aditivo
correrão à Conta do Orçamento da Secretaria
Municipal de Assistência Social, Projeto Atividade
2029, Elemento de Despesa 3.3.50.43, Fonte
5500. VIGÊNCIA: Este Termo Aditivo entra em vigor
a partir de 1º de janeiro de 2024, com término em
31 de dezembro de 2024. SIGNATÁRIOS: Leandro
Antônio Soares Lima, pela Secretaria Municipal de
Assistência Social, e Esaú Martins Bittencourt, pela
Organização da Sociedade Civil. Florianópolis, 22
de dezembro de 2023.
EXTRATO DO 1º APOSTILAMENTO A</t>
        </r>
      </text>
    </comment>
    <comment ref="C56" authorId="0">
      <text>
        <r>
          <rPr>
            <b/>
            <sz val="9"/>
            <rFont val="Tahoma"/>
            <family val="0"/>
          </rPr>
          <t>195529:</t>
        </r>
        <r>
          <rPr>
            <sz val="9"/>
            <rFont val="Tahoma"/>
            <family val="0"/>
          </rPr>
          <t xml:space="preserve">
</t>
        </r>
        <r>
          <rPr>
            <sz val="12"/>
            <rFont val="Tahoma"/>
            <family val="2"/>
          </rPr>
          <t xml:space="preserve">Doem 12/01/24
EXTRATO DO TERCEIRO TERMO ADITIVO AO
TERMO DE COLABORAÇÃO
N
O 007/PMF/SEMAS/FMAS/2022, PARTES: Municí
pio de Florianópolis, com interveniência da
Secretaria Municipal de Assistência Social, e
CENTRO DE EDUCAÇÃO E EVANGELIZAÇÃO
POPULAR (CEDEP), CNPJ 80.669.740/0001-
54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007/PMF/SEMAS/FMAS/2022. DO VALOR: R$
802.739,93 (oitocentos e dois mil, setecentos e
trinta e nove reais e noventa e três centavos),
alterando o valor global da parceria de
R$ 1.532.503,50 (um milhão, quinhentos e trinta e
dois mil, quinhentos e três reais e cinquenta
centavos) para R$ 2.335.243,43 (dois milhões e
trezentos e trinta e cinco mil e duzentos e quarenta
e três reais e quarenta e três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Maria Argentina Bastos Schlemper, pela
Organização da Sociedade Civil. Florianópolis, 19
de dezembro de 2023.
</t>
        </r>
      </text>
    </comment>
    <comment ref="C58" authorId="0">
      <text>
        <r>
          <rPr>
            <b/>
            <sz val="9"/>
            <rFont val="Tahoma"/>
            <family val="2"/>
          </rPr>
          <t>195529:</t>
        </r>
        <r>
          <rPr>
            <sz val="9"/>
            <rFont val="Tahoma"/>
            <family val="2"/>
          </rPr>
          <t xml:space="preserve">
</t>
        </r>
        <r>
          <rPr>
            <sz val="12"/>
            <rFont val="Tahoma"/>
            <family val="2"/>
          </rPr>
          <t>Deom 12/01/24
EXTRATO DO TERCEIRO TERMO ADITIVO AO
TERMO DE COLABORAÇÃO
N
O 261/PMF/SEMAS/FMAS/2021. PARTES: Municí
pio de Florianópolis, com interveniência da
Secretaria Municipal de Assistência Social, e o
CENTRO DE VALORIZAÇÃO HUMANA, MORAL E
SOCIAL (CEVAHUMOS) CNPJ 85.116.853/0002-
27.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261/PMF/SEMAS/FMAS/2021. DO VALOR: O valor
deste termo aditivo é de R$ 279.107,51 (duzentos
e setenta e nove mil e cento e sete reais e
cinquenta e um centavos), alterando o valor global
da parceria de R$ 532.841,61 (quinhentos e trinta e
dois mil e oitocentos e quarenta e um reais e
sessenta e um centavos) para R$ 811.949,12
(oitocentos e onze mil e novecentos e quarenta e
nove reais e doze centavos). DA DOTAÇÃO
ORÇAMENTÁRIA: as despesas decorrentes do
atendimento ao disposto neste Termo Aditivo
correrão à conta das seguintes dotações
orçamentárias do Fundo Municipal de AssistênciaSocial: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dezembro de 2024. SIGNATÁRIOS: Leandro
Antônio Soares Lima, pela Secretaria Municipal de
Assistência Social, e Valmor Raimundo Machado,
pela Organização da Sociedade Civil.
Florianópolis, 22 de dezembro de 2023.</t>
        </r>
      </text>
    </comment>
    <comment ref="C40" authorId="0">
      <text>
        <r>
          <rPr>
            <b/>
            <sz val="9"/>
            <rFont val="Tahoma"/>
            <family val="2"/>
          </rPr>
          <t>195529:</t>
        </r>
        <r>
          <rPr>
            <sz val="9"/>
            <rFont val="Tahoma"/>
            <family val="2"/>
          </rPr>
          <t xml:space="preserve">
</t>
        </r>
        <r>
          <rPr>
            <sz val="12"/>
            <rFont val="Tahoma"/>
            <family val="2"/>
          </rPr>
          <t>Deom 12/01/24
EXTRATO DO QUARTO TERMO ADITIVO AO
TERMO DE COLABORAÇÃO
N
O 271/PMF/SEMAS/FMAS/2021. PARTES: Municí
pio de Florianópolis, com interveniência da
Secretaria Municipal de Assistência Social, através
do Fundo Municipal de Assistência Social, e a
Organização da Sociedade Civil “ASSOCIAÇÃO LAR
RECANTO DO CARINHO”, CNPJ 24.544.794/0001-
12. OBJETO: Constitui objeto do presente Termo
Aditivo ao Termo de Colaboração
271/PMF/SEMAS/FMAS/2021, firmado entre as
partes na data de 30 de dezembro de 2021
(D.O.E.M. 3101, de 30 de dezembro de 2021),
aditivado em 01 de junho de 2022 (D.O.E.M. 3205,
de 01 de junho de 2022), 29 de dezembro de 2022
(D.O.E.M. 3351, de 03 de janeiro de 2023) e 05 de
abril de 2023 (D.O.E.M. 3418, de 11 de abril de
2023) visando a execução dos Serviços de
Acolhimento Institucional para Crianças e
Adolescentes: a ampliação temporária do número
de vagas e o acréscimo de valores, permanecendo
inalteradas as demais condições e cláusulas do
Termo de Colaboração nº
271/PMF/SEMAS/FMAS/2021 e seus aditivos. DO
VALOR: O valor deste termo aditivo é de R$
922.379,25 (novecentos e vinte e dois mil e
trezentos e setenta e nove reais e vinte e cinco
centavos), a ser repassado à “Associação Lar
Recanto do Carinho” em 15 (quinze) parcelas,
totalizando o valor global da parceria (por meio do
Termo originário e seus aditivos) em
R$ 1.781.240,40 (um milhão e setecentos e oitenta
e um mil e duzentos e quarenta reais e quarenta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2025. SIGNATÁRIOS: Leandro
Antônio Soares Lima, pela Secretaria Municipal de
Assistência Social, e Regina Iara Regis Dittrich, pela
Organização da Sociedade Civil. Florianópolis, 22
de dezembro de 2023.</t>
        </r>
      </text>
    </comment>
    <comment ref="C129" authorId="0">
      <text>
        <r>
          <rPr>
            <b/>
            <sz val="9"/>
            <rFont val="Tahoma"/>
            <family val="2"/>
          </rPr>
          <t>195529:</t>
        </r>
        <r>
          <rPr>
            <sz val="9"/>
            <rFont val="Tahoma"/>
            <family val="2"/>
          </rPr>
          <t xml:space="preserve">
</t>
        </r>
        <r>
          <rPr>
            <sz val="12"/>
            <rFont val="Tahoma"/>
            <family val="2"/>
          </rPr>
          <t>Doem 12/01/24
EXTRATO DO QUARTO TERMO ADITIVO AO
TERMO DE COLABORAÇÃO
N
O 275/PMF/SEMAS/FMAS/2021. PARTES: Municí
pio de Florianópolis, com interveniência da
Secretaria Municipal de Assistência Social, através
do Fundo Municipal de Assistência Social, e a
Organização da Sociedade Civil “IRMANDADE DO
DIVINO ESPÍRITO SANTO (IDES)”, CNPJ
82.508.649/0001-82. OBJETO: Constitui objeto do
presente Termo Aditivo ao Termo de Colaboração
275/PMF/SEMAS/FMAS/2021, firmado entre as
partes na data de 30 de dezembro de 2021
(D.O.E.M. 3101, de 30 de dezembro de 2021),
aditivado em 01 de junho de 2022 (D.O.E.M. 3205,
de 01 de junho de 2022), 29 de dezembro de 2022
(D.O.E.M. 3351, de 03 de janeiro de 2023), 05 de
abril de 2023 (D.O.E.M, 2418, 11 de abril de 2023)
e apostilado em 03 de outubro de 2023 (D.O.E.M,
3542, 06 de outubro de 2023), visando a execução
dos Serviços de Acolhimento Institucional para
Crianças e Adolescentes: a prorrogação da vigência
do Termo até 31/03/2025; o acréscimo de valores
e parcelas e; a alteração do Plano de Trabalho para
execução do objeto originalmente pactuado,
permanecendo inalteradas as demais condições e
cláusulas do Termo de Colaboração nº
275/PMF/SEMAS/FMAS/2021 e seus aditivos. DO
VALOR: O valor deste termo aditivo é de R$
966.302,70 (novecentos e sessenta e seis mil e
trezentos e dois reais e setenta centavos), a ser
repassado à “Irmandade do Divino Espírito Santo
(IDES)” em 15 (quinze) parcelas, totalizando o valor
global da parceria (por meio do Termo originário e
seus aditivos) em R$ 2.130.628,97 (dois milhões e
cento e trinta mil e seiscentos e vinte e oito reais e
noventa e sete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2025. SIGNATÁRIOS: Leandro Antônio Soares Lima,
pela Secretaria Municipal de Assistência Social, e
Paulo Teixeira do Valle Pereira, pela Organização
da Sociedade Civil. Florianópolis, 22 de
dezembro de 2023.</t>
        </r>
      </text>
    </comment>
    <comment ref="C123" authorId="0">
      <text>
        <r>
          <rPr>
            <b/>
            <sz val="9"/>
            <rFont val="Tahoma"/>
            <family val="0"/>
          </rPr>
          <t>195529:</t>
        </r>
        <r>
          <rPr>
            <sz val="9"/>
            <rFont val="Tahoma"/>
            <family val="0"/>
          </rPr>
          <t xml:space="preserve">
Doem 15/01/24
EXTRATO DO TERCEIRO TERMO ADITIVO AO
TERMO DE COLABORAÇÃO
N
O 221/PMF/SEMAS/FMDCA/2021. PARTES: Muni
cípio de Florianópolis, com interveniência da
Secretaria Municipal de Assistência Social, através
do Fundo Municipal de Assistência Social, e a
Organização da Sociedade Civil “INSTITUTO HOPE
HOUSE”, CNPJ 16.954.289/0001-18. OBJETO: a
execução do Serviço de Acolhimento em Família
Acolhedora, conforme previsto na Tipificação
Nacional de Serviços Socioassistenciais, aprovada
pela Resolução CNAS N. 109, de 11 de
novembro de 2009, mediante Edital de
Chamamento Público 001/SEMAS/2021 (DOEM
3022, de 02 de setembro de 2021), aos moldes da
Lei Federal nº 13.019/2014 e Decreto Municipal
21.966/2020: a prorrogação da vigência do Termo
até 31/03/2024;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221/PMF/SEMAS/FMDCA/2021. DO VALOR: O
valor deste termo aditivo é de R$ 74.045,68
(setenta e quatro mil e quarenta e cinco reais e
sessenta e oito centavos), alterando o valor global
da parceria de R$ 927.812,42 (novecentos e vinte e
sete mil e oitocentos e doze reais e quarenta e dois
centavos) para R$ 1.001.858,10 (um milhão e um
mil e oitocentos e cinquenta e oito reais e dez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2024. SIGNATÁRIOS: Leandro
Antônio Soares Lima, pela Secretaria Municipal de
Assistência Social, e Themis Duranti, pela
Organização da Sociedade Civil. Florianópolis, 22
de dezembro de 2023.
</t>
        </r>
      </text>
    </comment>
    <comment ref="C3" authorId="0">
      <text>
        <r>
          <rPr>
            <b/>
            <sz val="9"/>
            <rFont val="Tahoma"/>
            <family val="0"/>
          </rPr>
          <t>195529:</t>
        </r>
        <r>
          <rPr>
            <sz val="9"/>
            <rFont val="Tahoma"/>
            <family val="0"/>
          </rPr>
          <t xml:space="preserve">
</t>
        </r>
        <r>
          <rPr>
            <sz val="12"/>
            <rFont val="Tahoma"/>
            <family val="2"/>
          </rPr>
          <t xml:space="preserve">Doem 15/01/24
EXTRATO DO QUARTO TERMO ADITIVO AO
TERMO DE COLABORAÇÃO
N
O 272/PMF/SEMAS/FMAS/2021. PARTES: Municí
pio de Florianópolis, com interveniência da
Secretaria Municipal de Assistência Social, através
do Fundo Municipal de Assistência Social, e a
Organização da Sociedade Civil “AÇÃO SOCIAL
MISSÃO”, CNPJ 72.291.198/0001-
10. OBJETO: Constitui objeto do presente Termo
Aditivo ao Termo de Colaboração
272/PMF/SEMAS/FMAS/2021, firmado entre as
partes na data de 30 de dezembro de 2021
(D.O.E.M. 3101, de 30 de dezembro de 2021), aos
moldes da Lei Federal nº 13.019/2014 e Decreto
Municipal 21.966/2020, aditivado em 01 de
junho de 2022 (D.O.E.M. 3205, de 01 de junho de
2022), 29 de dezembro de 2022 (D.O.E.M. 3351,
de 03 de janeiro de 2023) e 05 de abril de 2023
(D.O.E.M, 3418, 11 de abril de 2023), visando a
execução dos Serviço de Acolhimento Institucional
para Crianças e Adolescentes: a prorrogação da
vigência do Termo até 31/03/2025; o acréscimo de
valores e parcelas e; a alteração do Plano de
Trabalho para execução do objeto originalmente
pactuado, permanecendo inalteradas as demais
condições e cláusulas do Termo de Colaboração nº
272/PMF/SEMAS/FMAS/2021 e seus aditivos. DO
VALOR: O valor deste termo aditivo é de R$
922.379,25 (novecentos e vinte e dois mil e
trezentos e setenta e nove reais e vinte e cinco
centavos), a ser repassado à “Associação Lar
Recanto do Carinho” em 15 (quinze) parcelas,
totalizando o valor global da parceria (por meio do
Termo originário e seus aditivos) em
R$ 1.781.240,40 (um milhão e setecentos e oitenta
e um mil e duzentos e quarenta reais e quarenta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2025. SIGNATÁRIOS: Leandro
Antônio Soares Lima, pela Secretaria Municipal de
Assistência Social, e Tamires Penedo Ferreira, pela
Organização da Sociedade Civil. Florianópolis, 22
de dezembro de 2023.
</t>
        </r>
      </text>
    </comment>
    <comment ref="C142" authorId="0">
      <text>
        <r>
          <rPr>
            <b/>
            <sz val="9"/>
            <rFont val="Tahoma"/>
            <family val="2"/>
          </rPr>
          <t>195529:</t>
        </r>
        <r>
          <rPr>
            <sz val="9"/>
            <rFont val="Tahoma"/>
            <family val="2"/>
          </rPr>
          <t xml:space="preserve">
</t>
        </r>
        <r>
          <rPr>
            <sz val="12"/>
            <rFont val="Tahoma"/>
            <family val="2"/>
          </rPr>
          <t>Doem 15/01/24
EXTRATO DO QUARTO TERMO ADITIVO AO
TERMO DE COLABORAÇÃO
N
O 212/PMF/SEMAS/2020. PARTES: Município de
Florianópolis, com interveniência da Secretaria
Municipal de Assistência Social, e a Organização da
Sociedade Civil “NÚCLEO DE RECUPERAÇÃO E
REABILITAÇÃO DE VIDAS (NURREVI)”, CNPJ
03.448.121/0001-99. OBJETO: Constitui objeto do
presente Termo Aditivo ao Termo de Colaboração
212/PMF/SEMAS/2020, firmado entre as partes na
data de 11 de dezembro de 2020 (D.O.E.M. 2838,
de 11 de dezembro de 2020), aditivado em 10 de
dezembro de 2021 (D.O.E.M. 3098, de 27 de
dezembro de 2021), e aditivado em 29 de
dezembro de 2022 (D.O.E.M. 3351, de 03 de
janeiro de 2023), visando a execução do Serviço de
Acolhimento Institucional para até 10 (dez)
Adolescentes, na modalidade Casa de Passagem, o
qual integra a Proteção Social Especial de Alta
Complexidade do Sistema Único de Assistência
Social (SUAS), firmado mediante Edital de
Chamamento Público 007/SEMAS/2020 (D.O.E.M.
2815, de 10 de novembro de 2020): a prorrogação
da vigência do Termo até 31/03/2025;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212/PMF/SEMAS/2020. DO VALOR: O valor deste
termo aditivo é de R$ 439.228,50 (quatrocentos e
trinta e nove mil e duzentos e vinte e oito reais e
cinquenta centavos), a ser repassado à “Núcleo de
Recuperação e Reabilitação de Vidas (NURREVI)”
em 15 (quinze) parcelas, totalizando o valor global
da parceria (por meio do Termo originário e seus
aditivos) em R$ 1.386.053,20 (um milhão e
trezentos e oitenta e seis mil e cinquenta e trêsreais e vinte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2025. SIGNATÁRIOS: Leandro Antônio Soares Lima,
pela Secretaria Municipal de Assistência Social, e
Roberto Ramos da Silva, pela Organização da
Sociedade Civil. Florianópolis, 22 de dezembro de
2023.</t>
        </r>
      </text>
    </comment>
    <comment ref="C144" authorId="0">
      <text>
        <r>
          <rPr>
            <b/>
            <sz val="9"/>
            <rFont val="Tahoma"/>
            <family val="2"/>
          </rPr>
          <t>195529:</t>
        </r>
        <r>
          <rPr>
            <sz val="9"/>
            <rFont val="Tahoma"/>
            <family val="2"/>
          </rPr>
          <t xml:space="preserve">
</t>
        </r>
        <r>
          <rPr>
            <sz val="12"/>
            <rFont val="Tahoma"/>
            <family val="2"/>
          </rPr>
          <t>Doem 15/01/24
EXTRATO DO QUINTO TERMO ADITIVO AO TERMO
DE COLABORAÇÃO
N
O 213/PMF/SEMAS/2020. PARTES: Município de
Florianópolis, com interveniência da Secretaria
Municipal de Assistência Social, e a Organização da
Sociedade Civil “NÚCLEO DE RECUPERAÇÃO E
REABILITAÇÃO DE VIDAS (NURREVI)”,
CNPJ 03.448.121/0001-99. OBJETO: constitui
objeto do presente Termo Aditivo ao Termo de
Colaboração 213/PMF/SEMAS/2020, firmado entre
a PMF/SEMAS e o NÚCLEO DE RECUPERAÇÃO E
REABILITAÇÃO DE VIDAS (NURREVI) na data de
29.12.2020 (D.O.E.M. 2851, de 30 de dezembro de
2020), em decorrência do Edital de Chamamento
Público 008/SEMAS/2020 (D.O.E.M. 2849, de 28 de
dezembro de 2020), e aditivado em 22.07.2021
(D.O.E.M. 2992, de 22 de julho de 2021),
30.12.2021 (D.O.E.M. 3101, de 30 de
dezembro de 2021), 29.12.2022 (D.O.E.M. 3351,
de 03 de janeiro de 2023) e e 30.03.2023 (D.O.E.M.
3412, de 31 de março de 2023), objetivando a
prestação de serviços, na esfera territorial do
Município de Florianópolis, à pessoas em situação
de rua e/ou que fazem uso das ruas como meio de
sobrevivência, sob a denominação
Programa Passarela da Cidadania: a prorrogação
da vigência até 31 de dezembro de 2024; o
acréscimo de valores e parcelas e; a alteração do
Plano de Trabalho para a execução do objeto
originalmente pactuado. VALOR: O valor deste
termo aditivo é de R$ 5.419.161,00 (cinco milhões
e quatrocentos e dezenove mil e cento e sessenta
e um reais), a ser repassado ao “Núcleo de
Recuperação e Reabilitação de Vidas (NURREVI)”
em 12 (doze) parcelas, tendo como base de cálculo
o valor médio mensal praticado até o presente
momento, totalizando o valor global da parceria por meio do Termo originário e seus aditivos) em
R$ 20.116.582,50 (vinte milhões e cento e
dezesseis mil e quinhentos e oitenta e dois reais e
cinquenta centavos). DA DOTAÇÃO
ORÇAMENTÁRIA: as despesas decorrentes do
atendimento ao disposto neste Termo Aditivo
correrão à Conta do Orçamento da Secretaria
Municipal de Assistência Social, Projeto Atividade
2029, Elemento de Despesa 3.3.50.43, Fonte
5500. VIGÊNCIA: Este Termo Aditivo entra em vigor
a partir de 1º de janeiro de 2024, com término
em 31 de dezembro de 2024. SIGNATÁRIOS:
Leandro Antônio Soares Lima, pela Secretaria
Municipal de Assistência Social, e Roberto Ramos
da Silva, pela Organização da Sociedade Civil.
Florianópolis, 22 de dezembro de 2023.</t>
        </r>
      </text>
    </comment>
    <comment ref="C22" authorId="0">
      <text>
        <r>
          <rPr>
            <b/>
            <sz val="9"/>
            <rFont val="Tahoma"/>
            <family val="0"/>
          </rPr>
          <t>195529:</t>
        </r>
        <r>
          <rPr>
            <sz val="9"/>
            <rFont val="Tahoma"/>
            <family val="0"/>
          </rPr>
          <t xml:space="preserve">
Doem 17/01/24
EXTRATO DO TERCEIRO TERMO ADITIVO AO
TERMO DE COLABORAÇÃO
N
O 257/PMF/SEMAS/FMAS/2021. PARTES: Municí
pio de Florianópolis, com interveniência da
Secretaria Municipal de Assistência Social, e CASA
SÃO JOSÉ CNPJ 18.093.657/0001-
06 OBJETO: execução dos Serviços de Convivência
e Fortalecimento de Vínculos (SCFV), o qual
integra a Proteção Social Básica do Sistema Único
de Assistência Social (SUAS), conforme previsto na
Tipificação Nacional de Serviços Socioassistenciais,
aprovada pela Resolução CNAS N. 109, de 11 de
novembro de 2009, mediante Processo de
Dispensa de Chamamento Público
002/SEMAS/2021 (D.O.E.M. Nº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257/PMF/SEMAS/FMAS/2021. DO VALOR: O valor
deste termo aditivo é de R$ 421.168,60
(quatrocentos e vinte um mil, cento e sessenta e
oito reais e sessenta centavos) alterando o valor
global da parceria de R$ 804.106,47 (oitocentos e
quatro mil, cento e seis reais e quarenta e sete
centavos) para R$ 1.225.275,07 (um milhão e
duzentos e setenta e cinco mil e trezentos e cinco
reais e sete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7001.VIGÊNCIA: Este
Termo Aditivo entra em vigor a partir de 1º de
janeiro de 2024, com término em 31 de
dezembro de 2024. SIGNATÁRIOS: Leandro
Antônio Soares Lima, pela Secretaria Municipal de
Assistência Social, e Rivado Vieira, pela
Organização da Sociedade Civil. Florianópolis, 22
de dezembro de 2023.
SECRETARIA MUNIC</t>
        </r>
      </text>
    </comment>
    <comment ref="C168" authorId="0">
      <text>
        <r>
          <rPr>
            <b/>
            <sz val="9"/>
            <rFont val="Tahoma"/>
            <family val="0"/>
          </rPr>
          <t>195529:</t>
        </r>
        <r>
          <rPr>
            <sz val="9"/>
            <rFont val="Tahoma"/>
            <family val="0"/>
          </rPr>
          <t xml:space="preserve">
</t>
        </r>
        <r>
          <rPr>
            <sz val="12"/>
            <rFont val="Tahoma"/>
            <family val="2"/>
          </rPr>
          <t>Doem 18/01/24
EXTRATO DO QUARTO TERMO ADITIVO AO
TERMO DE COLABORAÇÃO
N
O 277/PMF/SEMAS/FMAS/2021. PARTES: Município de Florianópolis, com interveniência da
Secretaria Municipal de Assistência Social, através
do Fundo Municipal de Assistência Social, e a
Organização da Sociedade Civil “SOCIEDADE
ESPÍRITA DE RECUPERAÇÃO, TRABALHO E
EDUCAÇÃO (SERTE)”, CNPJ 83.886.648/0001-
34. OBJETO: Constitui objeto do presente Termo
Aditivo ao Termo de Colaboração
277/PMF/SEMAS/FMAS/2021, firmado entre as
partes na data de 30 de dezembro de 2021
(D.O.E.M. 3101, de 30 de dezembro de 2021),
aditivado em 01 de junho de 2022 (D.O.E.M. 3205,
de 01 de junho de 2022), 29 de dezembro de 2022
(D.O.E.M. 3351, de 03 de janeiro de 2023), 05 de
abril de 2023 (D.O.E.M, 2418, 11 de abril de 2023)
e apostilado em 03 de outubro de 2023 (D.O.E.M,
3542, 06 de outubro de 2023): a prorrogação da
vigência do Termo até 31/03/2025; o acréscimo de
valores e parcelas e; a alteração do Plano de
Trabalho para execução do objeto originalmente
pactuado, permanecendo inalteradas as demais
condições e cláusulas do Termo de Colaboração nº
277/PMF/SEMAS/FMAS/2021 e seus aditivos. DO
VALOR: O valor deste termo aditivo é de R$
527.074,20 (duzentos e quarenta e nove mil e
trezentos e vinte e quatro reais e setenta
centavos), a ser repassado em 12 (doze) parcelas,
totalizando o valor global da parceria (por meio do
Termo originário e seus aditivos) em
R$ 1.126.096.09 (um milhão e cento e vinte e seis
mil e noventa e seis reais e nove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janeiro de 2024, com término
em 31 de março de 2025. SIGNATÁRIOS: Leandro
Antônio Soares Lima, pela Secretaria Municipal de
Assistência Social, e Lenir Wolter, pela Organização
da Sociedade Civil. Florianópolis, 22 de
dezembro de 2023.</t>
        </r>
      </text>
    </comment>
    <comment ref="C169" authorId="0">
      <text>
        <r>
          <rPr>
            <b/>
            <sz val="9"/>
            <rFont val="Tahoma"/>
            <family val="2"/>
          </rPr>
          <t>195529:</t>
        </r>
        <r>
          <rPr>
            <sz val="9"/>
            <rFont val="Tahoma"/>
            <family val="2"/>
          </rPr>
          <t xml:space="preserve">
Doem 19/01/2024
EXTRATO DO TERMO DE COLABORAÇÃO
N
O 025.001/SMLCP/2023. Objeto: O objeto do
presente Termo consiste na parceria estabelecida
entre a PMF/SEMAS e a PARCEIRA para a execução
do projeto “MAOS DADAS PELO BEM”, que visa
proporcionar melhores condições em sua estrutura
física, através da aquisição de materiais e
equipamentos, através do repasse de recursos
provenientes de proposta de emenda parlamentar
nº 202281000306 / Programação Orçamentária
42054720220003, inserida no Sistema de Gestão
de Transferências Voluntárias – SIGTV, para
Estruturação da Rede de Serviços do Sistema Único
de Assistência Social – SUAS, modalidade Custeio,
destinada à supramencionada OSC, em virtude do
Processo de Inexigibilidade de Chamamento Público nº 025.000/SMLCP/2023 (DOEM. Nº 3511,
de 23 de agosto de 2023). Partes
parceiras: Município de Florianópolis, com
interveniência da Secretaria Municipal de
Assistência Social, através do Fundo Municipal de
Assistência Social, e a Organização da Sociedade
Civil “Sociedade Espírita de recuperação, Trabalho
e Educação (SERTE)” inscrita no CNPJ sob o nº
83.886.648/0001-34. Valor: R$ 100.000,00 (cem
mil reais), a ser repassado em parcela única. As
despesas decorrentes do atendimento ao disposto
deste Termo de Colaboração correrão à conta do
orçamento do Fundo Municipal da Assistência
Social (Projeto Atividade: 2326. Elemento de
Despesa: 3.3.50.43 - Fonte 7660). Vigência: 01 de
fevereiro de 2024 até 31 de maio de
2024. Signatários: Leandro Antônio Soares
Lima, pela Secretaria Municipal de Assistência
Social e Lenir Wolter pela Organização da
Sociedade Civil. Florianópolis, 17 de janeiro de
2024.</t>
        </r>
      </text>
    </comment>
    <comment ref="G32" authorId="0">
      <text>
        <r>
          <rPr>
            <b/>
            <sz val="9"/>
            <rFont val="Tahoma"/>
            <family val="0"/>
          </rPr>
          <t>195529:</t>
        </r>
        <r>
          <rPr>
            <sz val="9"/>
            <rFont val="Tahoma"/>
            <family val="0"/>
          </rPr>
          <t xml:space="preserve">
</t>
        </r>
        <r>
          <rPr>
            <sz val="12"/>
            <rFont val="Tahoma"/>
            <family val="2"/>
          </rPr>
          <t>Doem 23/01/24
1º TERMO DE ADITIVO AO TERMO DE FOMENTO
Nº 001/PMF/SMS/FMS/2022 – ASSOCIAÇÃO DE
PAIS E AMIGOS DOS EXEPCIONAIS – APAE. Do
Objeto: Constitui objeto do presente Termo Aditivo
ao Termo de Fomento n° 001/PMF/SMS/2022, a
prorrogação da vigência até de 28 de dezembro de
2023 até 27 de dezembro de
2024.CLÁUSULA QUARTA: DO VALOR 4.1. O valor
deste termo aditivo é de R$ 798.330,72 (setecentos
e noventa e oito mil, trezentos e trinta reais e
setenta e dois centavos), que correrá à conta das
seguintes dotações orçamentárias: Órgão: 35.00 -
FUNDO MUNICIPAL DE SAÚDE DE FLORIANÓPOLIS
– FMS UNIDADE ORÇAMENTÁRIA/BLOCO: 35.02 –
Atenção Básica e Especializada em saúde
PROJETO/ATIVIDADE: 4.177 – Gestão Materiais e
Serviços da Atenção Especializada ELEMENTO DE
DESPESA: 3.3.50.41 – Contribuições FONTE: 6012 –
Recursos Próprios. Data Assinatura: 28/12/2023.
Nome das partes que assinaram: Pelo Fundo
Municipal de Saúde, o Secretário Adjunto o Sr.
Humberto João Santos e pela entidade: Sr. Walter
Miguel.</t>
        </r>
      </text>
    </comment>
    <comment ref="C170" authorId="0">
      <text>
        <r>
          <rPr>
            <b/>
            <sz val="9"/>
            <rFont val="Tahoma"/>
            <family val="2"/>
          </rPr>
          <t>195529:</t>
        </r>
        <r>
          <rPr>
            <sz val="9"/>
            <rFont val="Tahoma"/>
            <family val="2"/>
          </rPr>
          <t xml:space="preserve">
</t>
        </r>
        <r>
          <rPr>
            <sz val="12"/>
            <rFont val="Tahoma"/>
            <family val="2"/>
          </rPr>
          <t>Doem 23/01/24
EXTRATO DO QUARTO TERMO ADITIVO AO
TERMO DE COLABORAÇÃO N°
279/PMF/SEMAS/2021. PARTES: Município de
Florianópolis, com interveniência da Secretaria
Municipal de Assistência Social, e a Organização da
Sociedade Civil “SOCIEDADE ESPÍRITA DE
RECUPERAÇÃO, TRABALHO E EDUCAÇÃO (SERTE)”
CNPJ 83.886.648/0001-34. OBJETO: execução
do Serviço de Acolhimento Institucional para
Idosos, o qual integra a Proteção Social Especial de
Alta Complexidade do Sistema Único de Assistência
Social (SUAS), conforme previsto na Tipificação
Nacional de Serviços Socioassistenciais, aprovada
pela Resolução CNAS N. 109, de 11 de
novembro de 2009, mediante Processo de
Dispensa de Chamamento Público
005/SEMAS/2021 (D.O.E.M. 3095, de 21 de
dezembro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279/PMF/SEMAS/2021. DO VALOR: O valor deste
termo aditivo é R$ 2.404.383,23 (dois milhões e
quatrocentos e quatro mil e trezentos e oitenta e
três reais e vinte e três centavos), totalizando o
valor global da parceria (por meio do Termo
originário e seus aditivos) em R$ 6.546.608,93 (seis
milhões e quinhentos e quarenta e seis mil e
seiscentos e oito reais e noventa e três
centavos). DA DOTAÇÃO ORÇAMENTÁRIA: as
despesas decorrentes do atendimento ao disposto
neste Termo Aditivo correrão à Conta do
Orçamento da Secretaria Municipal de Assistência
Social, Projeto Atividade 2029, Elemento de
Despesa 3.3.50.43, Fonte 5500. VIGÊNCIA: Este
Termo Aditivo entra em vigor a partir de 21 de
janeiro de 2024, com término em 31 de
dezembro de 2024. SIGNATÁRIOS: Leandro
Antônio Soares Lima, pela Secretaria Municipal de
Assistência Social, e Lenir Wolter, pela Organização
da Sociedade Civil. Florianópolis, 19 de janeiro de
2024.</t>
        </r>
      </text>
    </comment>
    <comment ref="C39" authorId="0">
      <text>
        <r>
          <rPr>
            <b/>
            <sz val="9"/>
            <rFont val="Tahoma"/>
            <family val="0"/>
          </rPr>
          <t>195529:</t>
        </r>
        <r>
          <rPr>
            <sz val="9"/>
            <rFont val="Tahoma"/>
            <family val="0"/>
          </rPr>
          <t xml:space="preserve">
</t>
        </r>
        <r>
          <rPr>
            <sz val="12"/>
            <rFont val="Tahoma"/>
            <family val="2"/>
          </rPr>
          <t>Doem 26/01/24
EXTRATO DO TERCEIRO TERMO ADITIVO AO
TERMO DE COLABORAÇÃO
N
º 009/PMF/SEMAS/2021. PARTES: Município de
Florianópolis, com interveniência da Secretaria
Municipal de Assistência Social, e a Organização da
Sociedade Civil ASSOCIAÇÃO FLORIANOPOLITANA
DE DEFICIENTES FÍSICOS (AFLODEF)”
CNPJ 78.827.177/0001-53. OBJETO: Constitui
objeto do presente Termo Aditivo ao Termo de
Colaboração 009/PMF/SEMAS/2021, firmado entre
a PMF/SEMAS e a PARCEIRA na data de 29 de
janeiro de 2021 (D.O.E.M. 2875, de 03 de
fevereiro de 2021) e 29 de dezembro de 2022
(D.O.E.M. 3351, de 03 de janeiro de 2023) e
aditivado em 30 de dezembro de 2021 (D.O.E.M.
3101, de 30 de dezembro de 2021), visando a
execução do projeto “Porta a Porta”, que visa
fornecer transporte público e gratuito aos
moradores de Florianópolis que sejam portadores
de deficiência física com alto grau de severidade e
dependência e em condição de vulnerabilidade
social,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009/PMF/SEMAS/2021. DO VALOR: O valor deste
termo aditivo é de R$ 462.000,00 (quatrocentos e
sessenta e dois mil reais), a ser repasso à OSC em
12 (doze) parcelas, totalizando o valor global da
parceria (por meio do Termo originário e seus
aditivos) em R$ totalizando o valor global da
parceria (por meio do Termo originário e seus aditivos) em R$ 1.729.000,00 (um milhão e
setecentos e vinte e nove mil reais). DA DOTAÇÃO
ORÇAMENTÁRIA: as despesas decorrentes do
atendimento ao disposto neste Termo Aditivo
correrão à Conta do Orçamento da Secretaria
Municipal de Assistência Social, Projeto Atividade
2029, Elemento de Despesa 3.3.50.43, Fonte
5500. VIGÊNCIA: Este Termo Aditivo entra em vigor
a partir de 15 de janeiro de 2024, com término
em 31 de dezembro de 2024. SIGNATÁRIOS:
Leandro Antônio Soares Lima, pela Secretaria
Municipal de Assistência Social, e Jucileni da Paixão
Moraes Homem, pela Organização da Sociedade
Civil. Florianópolis, 12 de janeiro de 2024</t>
        </r>
      </text>
    </comment>
    <comment ref="C127" authorId="0">
      <text>
        <r>
          <rPr>
            <b/>
            <sz val="9"/>
            <rFont val="Tahoma"/>
            <family val="0"/>
          </rPr>
          <t>195529:</t>
        </r>
        <r>
          <rPr>
            <sz val="9"/>
            <rFont val="Tahoma"/>
            <family val="0"/>
          </rPr>
          <t xml:space="preserve">
Doem 06/02/24
EXTRATO DO QUARTO TERMO ADITIVO AO
TERMO DE COLABORAÇÃO
N
O 008/PMF/SEMAS/2021. PARTES: Município de Florianópolis, com interveniência da Secretaria
Municipal de Assistência Social, e a Organização da
Sociedade Civil “IRMANDADE BENEFICENTE
MANOEL GALDINO VIEIRA” CNPJ 83.901.041/0001-
86. OBJETO: Constitui objeto do presente Termo
Aditivo ao Termo de Colaboração
008/PMF/SEMAS/2021 que objetiva a oferta de
serviços de atendimento à pessoas em situação de
rua, na modalidade albergue, na esfera territorial
do Município de Florianópolis, de forma
complementar e integrada aos serviços
socioassistenciais próprios da gestão pública
municipal,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008/PMF/SEMAS/2021. DO VALOR: O valor deste
termo aditivo é de R$ 465.714,48 (quatrocentos e
sessenta e cinco mil e setecentos e quatorze reais e
quarenta e oito centavos), a ser repasso à OSC em
11 (onze) parcelas, totalizando o valor global da
parceria (por meio do Termo originário e seus
aditivos) em R$ 1.853.232,54 (um milhão e
oitocentos e cinquenta e três mil e duzentos e
trinta e dois reais e cinquenta e quatro
centavos). DA DOTAÇÃO ORÇAMENTÁRIA: as
despesas decorrentes do atendimento ao disposto
neste Termo Aditivo correrão à Conta do
Orçamento da Secretaria Municipal de Assistência
Social, Projeto Atividade 2029, Elemento de
Despesa 3.3.50.43, Fonte 5500. VIGÊNCIA: Este
Termo Aditivo entra em vigor a partir de 01 de
fevereiro de 2024, com término em 31 de
dezembro de 2024. SIGNATÁRIOS: Leandro
Antônio Soares Lima, pela Secretaria Municipal de
Assistência Social, e Cléber Pires, pela Organização
da Sociedade Civil. Florianópolis, 05 de fevereiro de
2024.</t>
        </r>
      </text>
    </comment>
    <comment ref="K43" authorId="0">
      <text>
        <r>
          <rPr>
            <b/>
            <sz val="9"/>
            <rFont val="Tahoma"/>
            <family val="0"/>
          </rPr>
          <t>195529:</t>
        </r>
        <r>
          <rPr>
            <sz val="9"/>
            <rFont val="Tahoma"/>
            <family val="0"/>
          </rPr>
          <t xml:space="preserve">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CINEMA,
FOTOGRAF
IA E VÍDEO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K91" authorId="0">
      <text>
        <r>
          <rPr>
            <b/>
            <sz val="9"/>
            <rFont val="Tahoma"/>
            <family val="0"/>
          </rPr>
          <t>195529:</t>
        </r>
        <r>
          <rPr>
            <sz val="9"/>
            <rFont val="Tahoma"/>
            <family val="0"/>
          </rPr>
          <t xml:space="preserve">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CINEMA,
FOTOGRAF
IA E VÍDEO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K46" authorId="0">
      <text>
        <r>
          <rPr>
            <b/>
            <sz val="9"/>
            <rFont val="Tahoma"/>
            <family val="0"/>
          </rPr>
          <t>195529:</t>
        </r>
        <r>
          <rPr>
            <sz val="9"/>
            <rFont val="Tahoma"/>
            <family val="0"/>
          </rPr>
          <t xml:space="preserve">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CINEMA,
FOTOGRAF
IA E VÍDEO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K114" authorId="0">
      <text>
        <r>
          <rPr>
            <b/>
            <sz val="9"/>
            <rFont val="Tahoma"/>
            <family val="0"/>
          </rPr>
          <t>195529:</t>
        </r>
        <r>
          <rPr>
            <sz val="9"/>
            <rFont val="Tahoma"/>
            <family val="0"/>
          </rPr>
          <t xml:space="preserve">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CINEMA,
FOTOGRAF
IA E VÍDEO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K87" authorId="0">
      <text>
        <r>
          <rPr>
            <b/>
            <sz val="9"/>
            <rFont val="Tahoma"/>
            <family val="0"/>
          </rPr>
          <t>195529:</t>
        </r>
        <r>
          <rPr>
            <sz val="9"/>
            <rFont val="Tahoma"/>
            <family val="0"/>
          </rPr>
          <t xml:space="preserve">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CINEMA,
FOTOGRAF
IA E VÍDEO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C145" authorId="0">
      <text>
        <r>
          <rPr>
            <b/>
            <sz val="9"/>
            <rFont val="Tahoma"/>
            <family val="0"/>
          </rPr>
          <t>195529:</t>
        </r>
        <r>
          <rPr>
            <sz val="9"/>
            <rFont val="Tahoma"/>
            <family val="0"/>
          </rPr>
          <t xml:space="preserve">
Doem 30/01/24
EXTRATO DO TERMO DE COLABORAÇÃO
N
O 041.001/SMLCP/2023. Objeto: O objeto do
presente Termo consiste na parceria estabelecida
entre a PMF/SEMAS e a PARCEIRA para a para a
prestação de serviços, na esfera territorial do
Município de Florianópolis, denominados “Serviço
de Abordagem, Busca Ativa e Resgate Social”, à
pessoas em situação de rua, de forma
compartilhada, complementar e integrada aos
serviços socioassistenciais próprios da gestão
pública municipal. em virtude da classificação da
proposta apresentada pela PARCEIRA ao Edital de
Chamamento Público 041.000/SMLCP/2023,
conforme publicado na Edição 3596, de 02 de
janeiro de 2024, do Diário Oficial Eletrônico do
Município de Florianópolis. Partes
parceiras: Município de Florianópolis, com
interveniência da Secretaria Municipal de
Assistência Social, e a Organização da Sociedade
Civil “Núcleo de Recuperação e Reabilitação de
Vidas (NURREVI)” inscrita no CNPJ sob o nº
03.448.121/0001-99. Valor: 1.799.571,84 (um
milhão e setecentos e noventa e nove mil e
quinhentos e setenta e um reais e oitenta e quatro
centavos), a ser repassado em 13 (treze)
parcelas. As despesas decorrentes do atendimento
ao disposto deste Termo de Colaboração correrão
à conta do orçamento do Secretaria Municipal de
Assistência Social (Projeto Atividade: 2326.
Elemento de Despesa: 3.3.50.43 - Fonte
2029). Vigência: Este Termo de Colaboração entraem vigor a partir da data de 20 de janeiro de 2024
e tem sua vigência até a data de 19 de janeiro de
2025, podendo ser objeto de prorrogações, à
critério da PMF/SEMAS, desde que observados os
limites e condições impostas pela legislação
vigente. Signatários: Leandro Antônio Soares
Lima, pela Secretaria Municipal de Assistência
Social e Roberto Ramos da Silva pela Organização
da Sociedade Civil. Florianópolis, 19 de janeiro de
2024.</t>
        </r>
      </text>
    </comment>
    <comment ref="L10" authorId="0">
      <text>
        <r>
          <rPr>
            <b/>
            <sz val="9"/>
            <rFont val="Tahoma"/>
            <family val="0"/>
          </rPr>
          <t>195529:</t>
        </r>
        <r>
          <rPr>
            <sz val="9"/>
            <rFont val="Tahoma"/>
            <family val="0"/>
          </rPr>
          <t xml:space="preserve">
</t>
        </r>
        <r>
          <rPr>
            <sz val="12"/>
            <rFont val="Tahoma"/>
            <family val="2"/>
          </rPr>
          <t>Doem 31/01/24</t>
        </r>
      </text>
    </comment>
    <comment ref="L162" authorId="0">
      <text>
        <r>
          <rPr>
            <b/>
            <sz val="9"/>
            <rFont val="Tahoma"/>
            <family val="2"/>
          </rPr>
          <t>195529:</t>
        </r>
        <r>
          <rPr>
            <sz val="9"/>
            <rFont val="Tahoma"/>
            <family val="2"/>
          </rPr>
          <t xml:space="preserve">
Doem 31/01/24</t>
        </r>
      </text>
    </comment>
    <comment ref="L72" authorId="0">
      <text>
        <r>
          <rPr>
            <b/>
            <sz val="9"/>
            <rFont val="Tahoma"/>
            <family val="2"/>
          </rPr>
          <t>195529:</t>
        </r>
        <r>
          <rPr>
            <sz val="9"/>
            <rFont val="Tahoma"/>
            <family val="2"/>
          </rPr>
          <t xml:space="preserve">
Doem 31/01/24</t>
        </r>
      </text>
    </comment>
    <comment ref="L152" authorId="0">
      <text>
        <r>
          <rPr>
            <b/>
            <sz val="9"/>
            <rFont val="Tahoma"/>
            <family val="2"/>
          </rPr>
          <t>195529:</t>
        </r>
        <r>
          <rPr>
            <sz val="9"/>
            <rFont val="Tahoma"/>
            <family val="2"/>
          </rPr>
          <t xml:space="preserve">
Doem 31/01/24</t>
        </r>
      </text>
    </comment>
    <comment ref="L141" authorId="0">
      <text>
        <r>
          <rPr>
            <b/>
            <sz val="9"/>
            <rFont val="Tahoma"/>
            <family val="2"/>
          </rPr>
          <t>195529:</t>
        </r>
        <r>
          <rPr>
            <sz val="9"/>
            <rFont val="Tahoma"/>
            <family val="2"/>
          </rPr>
          <t xml:space="preserve">
Doem 31/01/24</t>
        </r>
      </text>
    </comment>
    <comment ref="L156" authorId="0">
      <text>
        <r>
          <rPr>
            <b/>
            <sz val="9"/>
            <rFont val="Tahoma"/>
            <family val="2"/>
          </rPr>
          <t>195529:</t>
        </r>
        <r>
          <rPr>
            <sz val="9"/>
            <rFont val="Tahoma"/>
            <family val="2"/>
          </rPr>
          <t xml:space="preserve">
Doem 31/01/24</t>
        </r>
      </text>
    </comment>
    <comment ref="L179" authorId="0">
      <text>
        <r>
          <rPr>
            <b/>
            <sz val="9"/>
            <rFont val="Tahoma"/>
            <family val="2"/>
          </rPr>
          <t>195529:</t>
        </r>
        <r>
          <rPr>
            <sz val="9"/>
            <rFont val="Tahoma"/>
            <family val="2"/>
          </rPr>
          <t xml:space="preserve">
Doem 31/01/24</t>
        </r>
      </text>
    </comment>
    <comment ref="L163" authorId="0">
      <text>
        <r>
          <rPr>
            <b/>
            <sz val="9"/>
            <rFont val="Tahoma"/>
            <family val="2"/>
          </rPr>
          <t>195529:</t>
        </r>
        <r>
          <rPr>
            <sz val="9"/>
            <rFont val="Tahoma"/>
            <family val="2"/>
          </rPr>
          <t xml:space="preserve">
Doem 31/01/24</t>
        </r>
      </text>
    </comment>
    <comment ref="L73" authorId="0">
      <text>
        <r>
          <rPr>
            <b/>
            <sz val="9"/>
            <rFont val="Tahoma"/>
            <family val="2"/>
          </rPr>
          <t>195529:</t>
        </r>
        <r>
          <rPr>
            <sz val="9"/>
            <rFont val="Tahoma"/>
            <family val="2"/>
          </rPr>
          <t xml:space="preserve">
Doem 31/01/24</t>
        </r>
      </text>
    </comment>
    <comment ref="L153" authorId="0">
      <text>
        <r>
          <rPr>
            <b/>
            <sz val="9"/>
            <rFont val="Tahoma"/>
            <family val="2"/>
          </rPr>
          <t>195529:</t>
        </r>
        <r>
          <rPr>
            <sz val="9"/>
            <rFont val="Tahoma"/>
            <family val="2"/>
          </rPr>
          <t xml:space="preserve">
Doem 31/01/24</t>
        </r>
      </text>
    </comment>
    <comment ref="L180" authorId="0">
      <text>
        <r>
          <rPr>
            <b/>
            <sz val="9"/>
            <rFont val="Tahoma"/>
            <family val="2"/>
          </rPr>
          <t>195529:</t>
        </r>
        <r>
          <rPr>
            <sz val="9"/>
            <rFont val="Tahoma"/>
            <family val="2"/>
          </rPr>
          <t xml:space="preserve">
Doem 31/01/24</t>
        </r>
      </text>
    </comment>
    <comment ref="L11" authorId="0">
      <text>
        <r>
          <rPr>
            <b/>
            <sz val="9"/>
            <rFont val="Tahoma"/>
            <family val="2"/>
          </rPr>
          <t>195529:</t>
        </r>
        <r>
          <rPr>
            <sz val="9"/>
            <rFont val="Tahoma"/>
            <family val="2"/>
          </rPr>
          <t xml:space="preserve">
Doem 31/01/24</t>
        </r>
      </text>
    </comment>
    <comment ref="K164" authorId="0">
      <text>
        <r>
          <rPr>
            <b/>
            <sz val="9"/>
            <rFont val="Tahoma"/>
            <family val="0"/>
          </rPr>
          <t>195529:</t>
        </r>
        <r>
          <rPr>
            <sz val="9"/>
            <rFont val="Tahoma"/>
            <family val="0"/>
          </rPr>
          <t xml:space="preserve">
Doem 23/02/24
ANEXO DA PORTARIA 24098955 FUNDAÇÃO CULTURAL DE FLORIANÓPOLIS
FRANKLIN CASCAES – FCFFC
PROJETOS APROVADOS PELA COMISSÃO DE AVALIAÇÃO DE INCENTIVO À CULTURA
(CAIC) NA MODALIDADE DOAÇÃO:
Nº NOME DO PROJETO PROPONENTE ÁREA
VALOR
SOLICITADO
COMO
INCENTIVO (R$)
PRAZO
CAPTAÇÃO
EXECUÇÃO ATÉ
008/2024 Celebrando a
Voz do Samba
Scheila
Lemos
MÚSICA E
DANÇA 46.580,00 12/06/2024
011/2024 STELLA
OVERDRIVE
Fernando
Coelho
Correia
MÚSICA E
DANÇA 199.740,00 01/06/2025
</t>
        </r>
      </text>
    </comment>
    <comment ref="K98" authorId="0">
      <text>
        <r>
          <rPr>
            <b/>
            <sz val="9"/>
            <rFont val="Tahoma"/>
            <family val="0"/>
          </rPr>
          <t>195529:</t>
        </r>
        <r>
          <rPr>
            <sz val="9"/>
            <rFont val="Tahoma"/>
            <family val="0"/>
          </rPr>
          <t xml:space="preserve">
195529:
Doem 23/02/24
ANEXO DA PORTARIA 24098955 FUNDAÇÃO CULTURAL DE FLORIANÓPOLIS
FRANKLIN CASCAES – FCFFC
PROJETOS APROVADOS PELA COMISSÃO DE AVALIAÇÃO DE INCENTIVO À CULTURA
(CAIC) NA MODALIDADE DOAÇÃO:
Nº NOME DO PROJETO PROPONENTE ÁREA
VALOR
SOLICITADO
COMO
INCENTIVO (R$)
PRAZO
CAPTAÇÃO
EXECUÇÃO ATÉ
008/2024 Celebrando a
Voz do Samba
Scheila
Lemos
MÚSICA E
DANÇA 46.580,00 12/06/2024
011/2024 STELLA
OVERDRIVE
Fernando
Coelho
Correia
MÚSICA E
DANÇA 199.740,00 01/06/2025
</t>
        </r>
      </text>
    </comment>
    <comment ref="K88" authorId="0">
      <text>
        <r>
          <rPr>
            <b/>
            <sz val="9"/>
            <rFont val="Tahoma"/>
            <family val="0"/>
          </rPr>
          <t>195529:</t>
        </r>
        <r>
          <rPr>
            <sz val="9"/>
            <rFont val="Tahoma"/>
            <family val="0"/>
          </rPr>
          <t xml:space="preserve">
Doem 23/02/24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200.000,00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K44" authorId="0">
      <text>
        <r>
          <rPr>
            <b/>
            <sz val="9"/>
            <rFont val="Tahoma"/>
            <family val="0"/>
          </rPr>
          <t>195529:</t>
        </r>
        <r>
          <rPr>
            <sz val="9"/>
            <rFont val="Tahoma"/>
            <family val="0"/>
          </rPr>
          <t xml:space="preserve">
195529:
Doem 23/02/24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200.000,00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K92" authorId="0">
      <text>
        <r>
          <rPr>
            <b/>
            <sz val="9"/>
            <rFont val="Tahoma"/>
            <family val="0"/>
          </rPr>
          <t>195529:</t>
        </r>
        <r>
          <rPr>
            <sz val="9"/>
            <rFont val="Tahoma"/>
            <family val="0"/>
          </rPr>
          <t xml:space="preserve">
195529:
Doem 23/02/24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200.000,00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K115" authorId="0">
      <text>
        <r>
          <rPr>
            <b/>
            <sz val="9"/>
            <rFont val="Tahoma"/>
            <family val="0"/>
          </rPr>
          <t>195529:</t>
        </r>
        <r>
          <rPr>
            <sz val="9"/>
            <rFont val="Tahoma"/>
            <family val="0"/>
          </rPr>
          <t xml:space="preserve">
195529:
Doem 23/02/24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200.000,00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K47" authorId="0">
      <text>
        <r>
          <rPr>
            <b/>
            <sz val="9"/>
            <rFont val="Tahoma"/>
            <family val="0"/>
          </rPr>
          <t>195529:</t>
        </r>
        <r>
          <rPr>
            <sz val="9"/>
            <rFont val="Tahoma"/>
            <family val="0"/>
          </rPr>
          <t xml:space="preserve">
195529:
Doem 23/02/24
ANEXO DA PORTARIA 23384796 FUNDAÇÃO CULTURAL DE FLORIANÓPOLIS FRANKLIN
CASCAES – FCFFC
PROJETOS APROVADOS PELA COMISSÃO DE AVALIAÇÃO DE INCENTIVO À CULTURA (CAIC)
NA MODALIDADE DOAÇÃO:
Nº NOME DO PROJETO PROPONENTE ÁREA
VALOR
SOLICITADO
COMO
INCENTIVO (R$)
PRAZO
CAPTAÇÃO
EXECUÇÃO ATÉ
001/2024
RENDEZ VOUS
– A FESTA
circulação
municipal
EDITH
GONDIN
MÚSICA E
DANÇA 199.020,00 10/12/2024
004/2024
ABRENÚNTIO –
Mistério e
Tradição
BITUIN
FILMES
LTDA - ME
CINEMA,
FOTOGRAFIA E
VÍDEO
200.000,00 05/05/2025
006/2024
Florianópolis:
Tesouros
Naturais
ESTUDIO DE
FILMAGEM
GUEDERT
LTDA
ACERVO E
PATRIMÔNIO
HISTÓRICO E
CULTURAL,
MUSEUS E
CENTROS
CULTURAIS
199.960,00 30/10/2024
007/2024 PALCO SUL DA
ILHA
Harmônica
Arte e
Entreteniment
o LTDA
MÚSICA E
DANÇA 122.730,00 05/05/2024
009/2024
Prêmio Desterro
- Festival de
Dança de
Florianópolis
Carlos
Eduardo
Lourenço de
Andrade
MÚSICA E
DANÇA 198.400,00 30/06/2025</t>
        </r>
      </text>
    </comment>
    <comment ref="B168" authorId="0">
      <text>
        <r>
          <rPr>
            <b/>
            <sz val="9"/>
            <rFont val="Tahoma"/>
            <family val="0"/>
          </rPr>
          <t>195529:</t>
        </r>
        <r>
          <rPr>
            <sz val="9"/>
            <rFont val="Tahoma"/>
            <family val="0"/>
          </rPr>
          <t xml:space="preserve">
</t>
        </r>
        <r>
          <rPr>
            <sz val="12"/>
            <rFont val="Tahoma"/>
            <family val="2"/>
          </rPr>
          <t xml:space="preserve">Doem 06/03/24
EXTRATO DO TERMO DE FOMENTO N. 002.001
/PMF/SME/2024 – Instituição
Parceira: ORGANIZAÇÃO DA SOCIEDADE CIVIL “S
OCIEDADE ESPÍRITA DE
RECUPERAÇÃO, TRABALHO E EDUCAÇÃO -
SERTE”, CNPJ sob o nº. 83.886.648/0001-
34. Objeto: Executar o Plano de Trabalho para
atendimento de
240 (duzentos e quarenta) crianças dentro da f
aixa etária a partir de 04 (quatro)
meses para atendimento da educação infantil, e
m parceria com a Secretaria
Municipal de Educação de Florianópolis/SC, co
nforme meta estabelecida e
aprovada pela área afim, parte integrante deste
processo anexado no sistema Bússola de
informações. Valor: O valor total da parceria é de
até
R$ 2.461.999,56 (dois, milhões, quatrocentos e s
essenta e um mil, novecentos e noventa e nove
reais e cinquenta e seis centavos), sendo que para
o exercício financeiro
de 2024, de março a dezembro, o valor a ser r
epassado será de até R$ 2.102.985,91 (dois milh
ões e cento e dois mil e novecentos e oitenta
e cinco
reais e noventa e um centavos) à crédito de co
nta específica aberta pela
ORGANIZAÇÃO PARCEIRA Sociedade Espírita de
Recuperação, Trabalho e Educação -
SERTE Banco: CEF Agência n. 1348, Conta Corr
ente n. 00001914-3,
Operação n. 003, em nome desta e aberta
para esta finalidade, conforme
cronograma físico financeiro/2024, a ser incluso
no sistema Bússola da Prefeitura
Municipal de Florianópolis.As despesas decorren
tes do atendimento ao disposto
nesta Cláusula correrão a cargo do seguinte Orç
amento: Secretaria Municipal De
Educação. Projeto/Atividade: 2929. Elemento
De Despesa 3.3.50.43. Fonte: 5500/6001/Recur
so Próprio. Prazo: O presente Termo terá vigência a
partir da data da assinatura até 31/12/2024, com a
possibilidade de prorrogação, mediante termo
aditivo, conforme indicação constante na Dispen
sa de Chamamento Público n.
002.000/SMLCP/2024. Data da Assinatura: 06/03/2024. Assinaturas: Fabricia Luiz Souza, pela
Prefeitura e Lenir Wolter, pela Instituição.
</t>
        </r>
      </text>
    </comment>
    <comment ref="D80" authorId="0">
      <text>
        <r>
          <rPr>
            <b/>
            <sz val="9"/>
            <rFont val="Tahoma"/>
            <family val="0"/>
          </rPr>
          <t>195529:</t>
        </r>
        <r>
          <rPr>
            <sz val="9"/>
            <rFont val="Tahoma"/>
            <family val="0"/>
          </rPr>
          <t xml:space="preserve">
</t>
        </r>
        <r>
          <rPr>
            <sz val="12"/>
            <rFont val="Tahoma"/>
            <family val="2"/>
          </rPr>
          <t>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86"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160"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79"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181"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97"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178"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78"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50"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65"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48"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116"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140"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5"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77"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84"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176"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83"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130"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D113" authorId="0">
      <text>
        <r>
          <rPr>
            <b/>
            <sz val="9"/>
            <rFont val="Tahoma"/>
            <family val="2"/>
          </rPr>
          <t>195529:</t>
        </r>
        <r>
          <rPr>
            <sz val="9"/>
            <rFont val="Tahoma"/>
            <family val="2"/>
          </rPr>
          <t xml:space="preserve">
195529:
Doem 07/03/24
A presidenta do Fundo Municipal de Cinema – FUNCINE, no uso de suas atribuições e de acordo com a legislação vigente; TORNA PÚBLICA a lista de
proponentes contemplados no 10º Edital de Apoio ao Audiovisual Armando Carreirão – Chamada Pública Nº707/SMA/SUPLC/2022. Paula Romano Chiodo
- Presidenta do Fundo Municipal de Cinema - FUNCINE.
PRÊMIOS:
4 projetos de desenvolvimento de longa metragem
4 projetos de desenvolvimento de obra seriada
8 projetos de produção de curta metragem (2 necessariamente de diretores estreantes e 2 necessariamente de diretoras mulheres)
2 projetos de oficinas/cursos
2 projetos de mostras, festivais, cineclube
Nome do Proponente Categoria Nome do Projeto NOTA FINAL SITUAÇÃO
Demétrio Panarotto Desenv. de Longa Metragem PRIMEIRO DE ABRIL 51,00 contemplado
Dois Plátanos Produções Cinematográficas LTDA
ME Desenv. de Longa Metragem
MÜLLER-DESTERRO – O
PRÍNCIPE DOS
OBSERVADORES
51,00 contemplado
RODRIGO DE FREITAS 10617104913 Desenv. de Longa Metragem O Segredo das Máscaras 45,67 contemplado
Daniel Velasco Leão Desenv. de Longa Metragem ALBERTA ou TUDO PODE
ACONTECER 42,00 contemplado
Victória dos Santos Desenv. de Obra Seriada humorpreto.com 58,67 contemplado
FERNANDA OZORIO DA CONCEICAO
04600128940 Desenv. de Obra Seriada
REALIZADORAS AUDIOVISUAIS
EM SANTA CATARINA -
PIONEIRISMOS
53,67 contemplado
USYNA PRESS VÍDEO PRODUÇÕES
CINEMATOGRÁFICAS Desenv. de Obra Seriada Agora é Guerra 48,67 contemplado
DANIEL CHOMA Desenv. de Obra Seriada Foto Sensível 48,33 contemplado
Carolina Maciel de Arruda Difusão. Mostras, festivais Mofas na Tapera - Mostra de
Filmes na Tapera 56,67 contemplado
CLARISSA DE ARAÚJO BARRETO Difusão. Mostras, festivais 1a Mostra Oikos de Cinema
SocioAmbiental 44,00 contemplado
Carlos Eduardo Mendes Oficinas Oficina de Documentário 50,00 contemplado
IGOR M M DE PITTA SIMOES PRODUCOES
ARTISTICAS E CINEMATOGRAFICAS Oficinas Curso de Animação 47,33 contemplado
MEDIALAB CRIACAO, PRODUCOES
CINEMATOGRAFICAS E SOFTWARE LTDA Produção de Curta Metragem Buscando Agente X 60,83 contemplado
Adalberto Penna Produções Cinematográficas
Ltda - Me Produção de Curta Metragem Manhã Vazia 59,00 contemplado
DANIEL BECKER ATHAYDE CIQUEIRA Produção de Curta Metragem MONUMENTO BARBÁRIE 57,00 contemplado
DJULY FRANCINE GAVA DE ALMEIDA Produção de Curta Metragem TRÊS DIAS 56,17 contemplado - cota diretora mulher
THAIS ALEMANY SOARES 07213145975 Produção de Curta Metragem MOTORHOMEIRA 55,83 contemplado - cota diretora mulher
DEROULL FLORIPA PRODUÇÕES LTDA Produção de Curta Metragem Dá um Like e Compartilha 54,30 contemplado
JUPIRA DIAS DA SILVA Produção de Curta Metragem Dir.
Estreante
CINEMA NAÇÃO – CIDADANIA
NA TELA 54,5 contemplado - cota de diretor (a) estreante
GRUPO NAÇÃO HIP HOP DO ESTADO DE
SANTA CATARINA
Produção de Curta Metragem Dir.
Estreante
NAÇÃO HIP HOP – CULTURA DE
RUA – O DOCUMENTÁRIO 54,43 contemplado - cota de diretor (a) estreante</t>
        </r>
      </text>
    </comment>
    <comment ref="J66" authorId="0">
      <text>
        <r>
          <rPr>
            <b/>
            <sz val="9"/>
            <rFont val="Tahoma"/>
            <family val="0"/>
          </rPr>
          <t>195529:</t>
        </r>
        <r>
          <rPr>
            <sz val="9"/>
            <rFont val="Tahoma"/>
            <family val="0"/>
          </rPr>
          <t xml:space="preserve">
Doem 06/03/24</t>
        </r>
      </text>
    </comment>
    <comment ref="J133" authorId="0">
      <text>
        <r>
          <rPr>
            <b/>
            <sz val="9"/>
            <rFont val="Tahoma"/>
            <family val="0"/>
          </rPr>
          <t>195529:</t>
        </r>
        <r>
          <rPr>
            <sz val="9"/>
            <rFont val="Tahoma"/>
            <family val="0"/>
          </rPr>
          <t xml:space="preserve">
Doem 06/03/24
</t>
        </r>
      </text>
    </comment>
    <comment ref="J171" authorId="0">
      <text>
        <r>
          <rPr>
            <b/>
            <sz val="9"/>
            <rFont val="Tahoma"/>
            <family val="0"/>
          </rPr>
          <t>195529:</t>
        </r>
        <r>
          <rPr>
            <sz val="9"/>
            <rFont val="Tahoma"/>
            <family val="0"/>
          </rPr>
          <t xml:space="preserve">
Doem 06/03/24
</t>
        </r>
      </text>
    </comment>
    <comment ref="J177" authorId="0">
      <text>
        <r>
          <rPr>
            <b/>
            <sz val="9"/>
            <rFont val="Tahoma"/>
            <family val="0"/>
          </rPr>
          <t>195529:</t>
        </r>
        <r>
          <rPr>
            <sz val="9"/>
            <rFont val="Tahoma"/>
            <family val="0"/>
          </rPr>
          <t xml:space="preserve">
Doem 06/03/24
</t>
        </r>
      </text>
    </comment>
    <comment ref="J118" authorId="0">
      <text>
        <r>
          <rPr>
            <b/>
            <sz val="9"/>
            <rFont val="Tahoma"/>
            <family val="0"/>
          </rPr>
          <t>195529:</t>
        </r>
        <r>
          <rPr>
            <sz val="9"/>
            <rFont val="Tahoma"/>
            <family val="0"/>
          </rPr>
          <t xml:space="preserve">
Doem 06/03/24
</t>
        </r>
      </text>
    </comment>
    <comment ref="J59" authorId="0">
      <text>
        <r>
          <rPr>
            <b/>
            <sz val="9"/>
            <rFont val="Tahoma"/>
            <family val="0"/>
          </rPr>
          <t>195529:</t>
        </r>
        <r>
          <rPr>
            <sz val="9"/>
            <rFont val="Tahoma"/>
            <family val="0"/>
          </rPr>
          <t xml:space="preserve">
Doem 06/03/24
</t>
        </r>
      </text>
    </comment>
    <comment ref="J14" authorId="0">
      <text>
        <r>
          <rPr>
            <b/>
            <sz val="9"/>
            <rFont val="Tahoma"/>
            <family val="0"/>
          </rPr>
          <t>195529:</t>
        </r>
        <r>
          <rPr>
            <sz val="9"/>
            <rFont val="Tahoma"/>
            <family val="0"/>
          </rPr>
          <t xml:space="preserve">
Doem 06/03/24
</t>
        </r>
      </text>
    </comment>
    <comment ref="J16" authorId="0">
      <text>
        <r>
          <rPr>
            <b/>
            <sz val="9"/>
            <rFont val="Tahoma"/>
            <family val="0"/>
          </rPr>
          <t>195529:</t>
        </r>
        <r>
          <rPr>
            <sz val="9"/>
            <rFont val="Tahoma"/>
            <family val="0"/>
          </rPr>
          <t xml:space="preserve">
Doem 06/03/24
</t>
        </r>
      </text>
    </comment>
    <comment ref="J182" authorId="0">
      <text>
        <r>
          <rPr>
            <b/>
            <sz val="9"/>
            <rFont val="Tahoma"/>
            <family val="0"/>
          </rPr>
          <t>195529:</t>
        </r>
        <r>
          <rPr>
            <sz val="9"/>
            <rFont val="Tahoma"/>
            <family val="0"/>
          </rPr>
          <t xml:space="preserve">
Doem 06/03/24
</t>
        </r>
      </text>
    </comment>
    <comment ref="J94" authorId="0">
      <text>
        <r>
          <rPr>
            <b/>
            <sz val="9"/>
            <rFont val="Tahoma"/>
            <family val="0"/>
          </rPr>
          <t>195529:</t>
        </r>
        <r>
          <rPr>
            <sz val="9"/>
            <rFont val="Tahoma"/>
            <family val="0"/>
          </rPr>
          <t xml:space="preserve">
Doem 06/03/24
</t>
        </r>
      </text>
    </comment>
    <comment ref="J102" authorId="0">
      <text>
        <r>
          <rPr>
            <b/>
            <sz val="9"/>
            <rFont val="Tahoma"/>
            <family val="0"/>
          </rPr>
          <t>195529:</t>
        </r>
        <r>
          <rPr>
            <sz val="9"/>
            <rFont val="Tahoma"/>
            <family val="0"/>
          </rPr>
          <t xml:space="preserve">
Doem 06/03/24
</t>
        </r>
      </text>
    </comment>
    <comment ref="J166" authorId="0">
      <text>
        <r>
          <rPr>
            <b/>
            <sz val="9"/>
            <rFont val="Tahoma"/>
            <family val="0"/>
          </rPr>
          <t>195529:</t>
        </r>
        <r>
          <rPr>
            <sz val="9"/>
            <rFont val="Tahoma"/>
            <family val="0"/>
          </rPr>
          <t xml:space="preserve">
Doem 06/03/24
</t>
        </r>
      </text>
    </comment>
    <comment ref="J175" authorId="0">
      <text>
        <r>
          <rPr>
            <b/>
            <sz val="9"/>
            <rFont val="Tahoma"/>
            <family val="0"/>
          </rPr>
          <t>195529:</t>
        </r>
        <r>
          <rPr>
            <sz val="9"/>
            <rFont val="Tahoma"/>
            <family val="0"/>
          </rPr>
          <t xml:space="preserve">
Doem 06/03/24
</t>
        </r>
      </text>
    </comment>
    <comment ref="J67" authorId="0">
      <text>
        <r>
          <rPr>
            <b/>
            <sz val="9"/>
            <rFont val="Tahoma"/>
            <family val="0"/>
          </rPr>
          <t>195529:</t>
        </r>
        <r>
          <rPr>
            <sz val="9"/>
            <rFont val="Tahoma"/>
            <family val="0"/>
          </rPr>
          <t xml:space="preserve">
Doem 06/03/24
</t>
        </r>
      </text>
    </comment>
    <comment ref="J174" authorId="0">
      <text>
        <r>
          <rPr>
            <b/>
            <sz val="9"/>
            <rFont val="Tahoma"/>
            <family val="0"/>
          </rPr>
          <t>195529:</t>
        </r>
        <r>
          <rPr>
            <sz val="9"/>
            <rFont val="Tahoma"/>
            <family val="0"/>
          </rPr>
          <t xml:space="preserve">
Doem 06/03/24
</t>
        </r>
      </text>
    </comment>
    <comment ref="J135" authorId="0">
      <text>
        <r>
          <rPr>
            <b/>
            <sz val="9"/>
            <rFont val="Tahoma"/>
            <family val="0"/>
          </rPr>
          <t>195529:</t>
        </r>
        <r>
          <rPr>
            <sz val="9"/>
            <rFont val="Tahoma"/>
            <family val="0"/>
          </rPr>
          <t xml:space="preserve">
Doem 06/03/24
</t>
        </r>
      </text>
    </comment>
    <comment ref="J13" authorId="0">
      <text>
        <r>
          <rPr>
            <b/>
            <sz val="9"/>
            <rFont val="Tahoma"/>
            <family val="0"/>
          </rPr>
          <t>195529:</t>
        </r>
        <r>
          <rPr>
            <sz val="9"/>
            <rFont val="Tahoma"/>
            <family val="0"/>
          </rPr>
          <t xml:space="preserve">
Doem 06/03/24
</t>
        </r>
      </text>
    </comment>
    <comment ref="J81" authorId="0">
      <text>
        <r>
          <rPr>
            <b/>
            <sz val="9"/>
            <rFont val="Tahoma"/>
            <family val="0"/>
          </rPr>
          <t>195529:</t>
        </r>
        <r>
          <rPr>
            <sz val="9"/>
            <rFont val="Tahoma"/>
            <family val="0"/>
          </rPr>
          <t xml:space="preserve">
Doem 06/03/24
</t>
        </r>
      </text>
    </comment>
    <comment ref="J6" authorId="0">
      <text>
        <r>
          <rPr>
            <b/>
            <sz val="9"/>
            <rFont val="Tahoma"/>
            <family val="0"/>
          </rPr>
          <t>195529:</t>
        </r>
        <r>
          <rPr>
            <sz val="9"/>
            <rFont val="Tahoma"/>
            <family val="0"/>
          </rPr>
          <t xml:space="preserve">
Doem 06/03/24
</t>
        </r>
      </text>
    </comment>
    <comment ref="J75" authorId="0">
      <text>
        <r>
          <rPr>
            <b/>
            <sz val="9"/>
            <rFont val="Tahoma"/>
            <family val="0"/>
          </rPr>
          <t>195529:</t>
        </r>
        <r>
          <rPr>
            <sz val="9"/>
            <rFont val="Tahoma"/>
            <family val="0"/>
          </rPr>
          <t xml:space="preserve">
Doem 06/03/24</t>
        </r>
      </text>
    </comment>
    <comment ref="J119" authorId="0">
      <text>
        <r>
          <rPr>
            <b/>
            <sz val="9"/>
            <rFont val="Tahoma"/>
            <family val="0"/>
          </rPr>
          <t>195529:</t>
        </r>
        <r>
          <rPr>
            <sz val="9"/>
            <rFont val="Tahoma"/>
            <family val="0"/>
          </rPr>
          <t xml:space="preserve">
Doem 06/03/24
</t>
        </r>
      </text>
    </comment>
    <comment ref="J125" authorId="0">
      <text>
        <r>
          <rPr>
            <b/>
            <sz val="9"/>
            <rFont val="Tahoma"/>
            <family val="0"/>
          </rPr>
          <t>195529:</t>
        </r>
        <r>
          <rPr>
            <sz val="9"/>
            <rFont val="Tahoma"/>
            <family val="0"/>
          </rPr>
          <t xml:space="preserve">
Doem 06/03/24
</t>
        </r>
      </text>
    </comment>
    <comment ref="J155" authorId="0">
      <text>
        <r>
          <rPr>
            <b/>
            <sz val="9"/>
            <rFont val="Tahoma"/>
            <family val="0"/>
          </rPr>
          <t>195529:</t>
        </r>
        <r>
          <rPr>
            <sz val="9"/>
            <rFont val="Tahoma"/>
            <family val="0"/>
          </rPr>
          <t xml:space="preserve">
Doem 06/03/24</t>
        </r>
      </text>
    </comment>
    <comment ref="J27" authorId="0">
      <text>
        <r>
          <rPr>
            <b/>
            <sz val="9"/>
            <rFont val="Tahoma"/>
            <family val="0"/>
          </rPr>
          <t>195529:</t>
        </r>
        <r>
          <rPr>
            <sz val="9"/>
            <rFont val="Tahoma"/>
            <family val="0"/>
          </rPr>
          <t xml:space="preserve">
Doem 06/03/24
</t>
        </r>
      </text>
    </comment>
    <comment ref="J137" authorId="0">
      <text>
        <r>
          <rPr>
            <b/>
            <sz val="9"/>
            <rFont val="Tahoma"/>
            <family val="0"/>
          </rPr>
          <t>195529:</t>
        </r>
        <r>
          <rPr>
            <sz val="9"/>
            <rFont val="Tahoma"/>
            <family val="0"/>
          </rPr>
          <t xml:space="preserve">
Doem 06/03/24</t>
        </r>
      </text>
    </comment>
    <comment ref="J35" authorId="0">
      <text>
        <r>
          <rPr>
            <b/>
            <sz val="9"/>
            <rFont val="Tahoma"/>
            <family val="0"/>
          </rPr>
          <t>195529:</t>
        </r>
        <r>
          <rPr>
            <sz val="9"/>
            <rFont val="Tahoma"/>
            <family val="0"/>
          </rPr>
          <t xml:space="preserve">
Doem 06/03/24
</t>
        </r>
      </text>
    </comment>
    <comment ref="J105" authorId="0">
      <text>
        <r>
          <rPr>
            <b/>
            <sz val="9"/>
            <rFont val="Tahoma"/>
            <family val="0"/>
          </rPr>
          <t>195529:</t>
        </r>
        <r>
          <rPr>
            <sz val="9"/>
            <rFont val="Tahoma"/>
            <family val="0"/>
          </rPr>
          <t xml:space="preserve">
Deom 06/03/24
</t>
        </r>
      </text>
    </comment>
    <comment ref="J126" authorId="0">
      <text>
        <r>
          <rPr>
            <b/>
            <sz val="9"/>
            <rFont val="Tahoma"/>
            <family val="0"/>
          </rPr>
          <t>195529:</t>
        </r>
        <r>
          <rPr>
            <sz val="9"/>
            <rFont val="Tahoma"/>
            <family val="0"/>
          </rPr>
          <t xml:space="preserve">
Doem 06/03/024
</t>
        </r>
      </text>
    </comment>
    <comment ref="J136" authorId="0">
      <text>
        <r>
          <rPr>
            <b/>
            <sz val="9"/>
            <rFont val="Tahoma"/>
            <family val="0"/>
          </rPr>
          <t>195529:</t>
        </r>
        <r>
          <rPr>
            <sz val="9"/>
            <rFont val="Tahoma"/>
            <family val="0"/>
          </rPr>
          <t xml:space="preserve">
Doem 06/03/24
</t>
        </r>
      </text>
    </comment>
    <comment ref="J121" authorId="0">
      <text>
        <r>
          <rPr>
            <b/>
            <sz val="9"/>
            <rFont val="Tahoma"/>
            <family val="0"/>
          </rPr>
          <t>195529:</t>
        </r>
        <r>
          <rPr>
            <sz val="9"/>
            <rFont val="Tahoma"/>
            <family val="0"/>
          </rPr>
          <t xml:space="preserve">
Doem 06/03/24
</t>
        </r>
      </text>
    </comment>
    <comment ref="J8" authorId="0">
      <text>
        <r>
          <rPr>
            <b/>
            <sz val="9"/>
            <rFont val="Tahoma"/>
            <family val="0"/>
          </rPr>
          <t>195529:</t>
        </r>
        <r>
          <rPr>
            <sz val="9"/>
            <rFont val="Tahoma"/>
            <family val="0"/>
          </rPr>
          <t xml:space="preserve">
Doem 06/03/24
</t>
        </r>
      </text>
    </comment>
    <comment ref="J149" authorId="0">
      <text>
        <r>
          <rPr>
            <b/>
            <sz val="9"/>
            <rFont val="Tahoma"/>
            <family val="0"/>
          </rPr>
          <t>195529:</t>
        </r>
        <r>
          <rPr>
            <sz val="9"/>
            <rFont val="Tahoma"/>
            <family val="0"/>
          </rPr>
          <t xml:space="preserve">
Doem 06/03/24
</t>
        </r>
      </text>
    </comment>
    <comment ref="J107" authorId="0">
      <text>
        <r>
          <rPr>
            <b/>
            <sz val="9"/>
            <rFont val="Tahoma"/>
            <family val="0"/>
          </rPr>
          <t>195529:</t>
        </r>
        <r>
          <rPr>
            <sz val="9"/>
            <rFont val="Tahoma"/>
            <family val="0"/>
          </rPr>
          <t xml:space="preserve">
doem 06/03/24
</t>
        </r>
      </text>
    </comment>
    <comment ref="J110" authorId="0">
      <text>
        <r>
          <rPr>
            <b/>
            <sz val="9"/>
            <rFont val="Tahoma"/>
            <family val="0"/>
          </rPr>
          <t>195529:</t>
        </r>
        <r>
          <rPr>
            <sz val="9"/>
            <rFont val="Tahoma"/>
            <family val="0"/>
          </rPr>
          <t xml:space="preserve">
Doem 06/03/24
</t>
        </r>
      </text>
    </comment>
    <comment ref="J68" authorId="0">
      <text>
        <r>
          <rPr>
            <b/>
            <sz val="9"/>
            <rFont val="Tahoma"/>
            <family val="0"/>
          </rPr>
          <t>195529:</t>
        </r>
        <r>
          <rPr>
            <sz val="9"/>
            <rFont val="Tahoma"/>
            <family val="0"/>
          </rPr>
          <t xml:space="preserve">
Doem 06/03/24
</t>
        </r>
      </text>
    </comment>
    <comment ref="J103" authorId="0">
      <text>
        <r>
          <rPr>
            <b/>
            <sz val="9"/>
            <rFont val="Tahoma"/>
            <family val="0"/>
          </rPr>
          <t>195529:</t>
        </r>
        <r>
          <rPr>
            <sz val="9"/>
            <rFont val="Tahoma"/>
            <family val="0"/>
          </rPr>
          <t xml:space="preserve">
Doem 06/03/24
</t>
        </r>
      </text>
    </comment>
    <comment ref="J25" authorId="0">
      <text>
        <r>
          <rPr>
            <b/>
            <sz val="9"/>
            <rFont val="Tahoma"/>
            <family val="0"/>
          </rPr>
          <t>195529:</t>
        </r>
        <r>
          <rPr>
            <sz val="9"/>
            <rFont val="Tahoma"/>
            <family val="0"/>
          </rPr>
          <t xml:space="preserve">
Doem 06/03/24
</t>
        </r>
      </text>
    </comment>
    <comment ref="J90" authorId="0">
      <text>
        <r>
          <rPr>
            <b/>
            <sz val="9"/>
            <rFont val="Tahoma"/>
            <family val="0"/>
          </rPr>
          <t>195529:</t>
        </r>
        <r>
          <rPr>
            <sz val="9"/>
            <rFont val="Tahoma"/>
            <family val="0"/>
          </rPr>
          <t xml:space="preserve">
Doem 06/03/24
</t>
        </r>
      </text>
    </comment>
    <comment ref="J69" authorId="0">
      <text>
        <r>
          <rPr>
            <b/>
            <sz val="9"/>
            <rFont val="Tahoma"/>
            <family val="0"/>
          </rPr>
          <t>195529:</t>
        </r>
        <r>
          <rPr>
            <sz val="9"/>
            <rFont val="Tahoma"/>
            <family val="0"/>
          </rPr>
          <t xml:space="preserve">
Doem 06/03/24
</t>
        </r>
      </text>
    </comment>
    <comment ref="J60" authorId="0">
      <text>
        <r>
          <rPr>
            <b/>
            <sz val="9"/>
            <rFont val="Tahoma"/>
            <family val="0"/>
          </rPr>
          <t>195529:</t>
        </r>
        <r>
          <rPr>
            <sz val="9"/>
            <rFont val="Tahoma"/>
            <family val="0"/>
          </rPr>
          <t xml:space="preserve">
Doem 06/03/24
</t>
        </r>
      </text>
    </comment>
    <comment ref="J62" authorId="0">
      <text>
        <r>
          <rPr>
            <b/>
            <sz val="9"/>
            <rFont val="Tahoma"/>
            <family val="0"/>
          </rPr>
          <t>195529:</t>
        </r>
        <r>
          <rPr>
            <sz val="9"/>
            <rFont val="Tahoma"/>
            <family val="0"/>
          </rPr>
          <t xml:space="preserve">
Doem 06/03/24
</t>
        </r>
      </text>
    </comment>
    <comment ref="J138" authorId="0">
      <text>
        <r>
          <rPr>
            <b/>
            <sz val="9"/>
            <rFont val="Tahoma"/>
            <family val="0"/>
          </rPr>
          <t>195529:</t>
        </r>
        <r>
          <rPr>
            <sz val="9"/>
            <rFont val="Tahoma"/>
            <family val="0"/>
          </rPr>
          <t xml:space="preserve">
Doem 06/03/24
</t>
        </r>
      </text>
    </comment>
    <comment ref="J45" authorId="0">
      <text>
        <r>
          <rPr>
            <b/>
            <sz val="9"/>
            <rFont val="Tahoma"/>
            <family val="0"/>
          </rPr>
          <t>195529:</t>
        </r>
        <r>
          <rPr>
            <sz val="9"/>
            <rFont val="Tahoma"/>
            <family val="0"/>
          </rPr>
          <t xml:space="preserve">
Doem 06/03/24
</t>
        </r>
      </text>
    </comment>
    <comment ref="J15" authorId="0">
      <text>
        <r>
          <rPr>
            <b/>
            <sz val="9"/>
            <rFont val="Tahoma"/>
            <family val="0"/>
          </rPr>
          <t>195529:</t>
        </r>
        <r>
          <rPr>
            <sz val="9"/>
            <rFont val="Tahoma"/>
            <family val="0"/>
          </rPr>
          <t xml:space="preserve">
Doem 06/03/24
</t>
        </r>
      </text>
    </comment>
    <comment ref="J183" authorId="0">
      <text>
        <r>
          <rPr>
            <b/>
            <sz val="9"/>
            <rFont val="Tahoma"/>
            <family val="0"/>
          </rPr>
          <t>195529:</t>
        </r>
        <r>
          <rPr>
            <sz val="9"/>
            <rFont val="Tahoma"/>
            <family val="0"/>
          </rPr>
          <t xml:space="preserve">
Doem 06/03/24
</t>
        </r>
      </text>
    </comment>
    <comment ref="J95" authorId="0">
      <text>
        <r>
          <rPr>
            <b/>
            <sz val="9"/>
            <rFont val="Tahoma"/>
            <family val="0"/>
          </rPr>
          <t>195529:</t>
        </r>
        <r>
          <rPr>
            <sz val="9"/>
            <rFont val="Tahoma"/>
            <family val="0"/>
          </rPr>
          <t xml:space="preserve">
Doem 06/03/24
</t>
        </r>
      </text>
    </comment>
    <comment ref="J167" authorId="0">
      <text>
        <r>
          <rPr>
            <b/>
            <sz val="9"/>
            <rFont val="Tahoma"/>
            <family val="0"/>
          </rPr>
          <t>195529:</t>
        </r>
        <r>
          <rPr>
            <sz val="9"/>
            <rFont val="Tahoma"/>
            <family val="0"/>
          </rPr>
          <t xml:space="preserve">
Deom 06/03/24- feve</t>
        </r>
      </text>
    </comment>
    <comment ref="J134" authorId="0">
      <text>
        <r>
          <rPr>
            <b/>
            <sz val="9"/>
            <rFont val="Tahoma"/>
            <family val="0"/>
          </rPr>
          <t>195529:</t>
        </r>
        <r>
          <rPr>
            <sz val="9"/>
            <rFont val="Tahoma"/>
            <family val="0"/>
          </rPr>
          <t xml:space="preserve">
Doem 06/03/24
</t>
        </r>
      </text>
    </comment>
    <comment ref="J82" authorId="0">
      <text>
        <r>
          <rPr>
            <b/>
            <sz val="9"/>
            <rFont val="Tahoma"/>
            <family val="0"/>
          </rPr>
          <t>195529:</t>
        </r>
        <r>
          <rPr>
            <sz val="9"/>
            <rFont val="Tahoma"/>
            <family val="0"/>
          </rPr>
          <t xml:space="preserve">
Doem 06/03/24 - fev
</t>
        </r>
      </text>
    </comment>
    <comment ref="J7" authorId="0">
      <text>
        <r>
          <rPr>
            <b/>
            <sz val="9"/>
            <rFont val="Tahoma"/>
            <family val="0"/>
          </rPr>
          <t>195529:</t>
        </r>
        <r>
          <rPr>
            <sz val="9"/>
            <rFont val="Tahoma"/>
            <family val="0"/>
          </rPr>
          <t xml:space="preserve">
Doem 06/03/24
</t>
        </r>
      </text>
    </comment>
    <comment ref="J74" authorId="0">
      <text>
        <r>
          <rPr>
            <b/>
            <sz val="9"/>
            <rFont val="Tahoma"/>
            <family val="0"/>
          </rPr>
          <t>195529:</t>
        </r>
        <r>
          <rPr>
            <sz val="9"/>
            <rFont val="Tahoma"/>
            <family val="0"/>
          </rPr>
          <t xml:space="preserve">
Doem 06/03/24</t>
        </r>
      </text>
    </comment>
    <comment ref="J106" authorId="0">
      <text>
        <r>
          <rPr>
            <b/>
            <sz val="9"/>
            <rFont val="Tahoma"/>
            <family val="0"/>
          </rPr>
          <t>195529:</t>
        </r>
        <r>
          <rPr>
            <sz val="9"/>
            <rFont val="Tahoma"/>
            <family val="0"/>
          </rPr>
          <t xml:space="preserve">
doem 06/03/24
</t>
        </r>
      </text>
    </comment>
    <comment ref="J120" authorId="0">
      <text>
        <r>
          <rPr>
            <b/>
            <sz val="9"/>
            <rFont val="Tahoma"/>
            <family val="0"/>
          </rPr>
          <t>195529:</t>
        </r>
        <r>
          <rPr>
            <sz val="9"/>
            <rFont val="Tahoma"/>
            <family val="0"/>
          </rPr>
          <t xml:space="preserve">
Doem 06/03/24
</t>
        </r>
      </text>
    </comment>
    <comment ref="J9" authorId="0">
      <text>
        <r>
          <rPr>
            <b/>
            <sz val="9"/>
            <rFont val="Tahoma"/>
            <family val="0"/>
          </rPr>
          <t>195529:</t>
        </r>
        <r>
          <rPr>
            <sz val="9"/>
            <rFont val="Tahoma"/>
            <family val="0"/>
          </rPr>
          <t xml:space="preserve">
oem 06/03/24
</t>
        </r>
      </text>
    </comment>
    <comment ref="J150" authorId="0">
      <text>
        <r>
          <rPr>
            <b/>
            <sz val="9"/>
            <rFont val="Tahoma"/>
            <family val="0"/>
          </rPr>
          <t>195529:</t>
        </r>
        <r>
          <rPr>
            <sz val="9"/>
            <rFont val="Tahoma"/>
            <family val="0"/>
          </rPr>
          <t xml:space="preserve">
Doem 06/03/24
</t>
        </r>
      </text>
    </comment>
    <comment ref="J104" authorId="0">
      <text>
        <r>
          <rPr>
            <b/>
            <sz val="9"/>
            <rFont val="Tahoma"/>
            <family val="0"/>
          </rPr>
          <t>195529:</t>
        </r>
        <r>
          <rPr>
            <sz val="9"/>
            <rFont val="Tahoma"/>
            <family val="0"/>
          </rPr>
          <t xml:space="preserve">
Doem 06/03/24
</t>
        </r>
      </text>
    </comment>
    <comment ref="J17" authorId="0">
      <text>
        <r>
          <rPr>
            <b/>
            <sz val="9"/>
            <rFont val="Tahoma"/>
            <family val="0"/>
          </rPr>
          <t>195529:</t>
        </r>
        <r>
          <rPr>
            <sz val="9"/>
            <rFont val="Tahoma"/>
            <family val="0"/>
          </rPr>
          <t xml:space="preserve">
Doem 06/03/24
</t>
        </r>
      </text>
    </comment>
    <comment ref="J61" authorId="0">
      <text>
        <r>
          <rPr>
            <b/>
            <sz val="9"/>
            <rFont val="Tahoma"/>
            <family val="0"/>
          </rPr>
          <t>195529:</t>
        </r>
        <r>
          <rPr>
            <sz val="9"/>
            <rFont val="Tahoma"/>
            <family val="0"/>
          </rPr>
          <t xml:space="preserve">
Doem 06/03/24
</t>
        </r>
      </text>
    </comment>
    <comment ref="G37" authorId="0">
      <text>
        <r>
          <rPr>
            <b/>
            <sz val="9"/>
            <rFont val="Tahoma"/>
            <family val="0"/>
          </rPr>
          <t>195529:</t>
        </r>
        <r>
          <rPr>
            <sz val="9"/>
            <rFont val="Tahoma"/>
            <family val="0"/>
          </rPr>
          <t xml:space="preserve">
</t>
        </r>
        <r>
          <rPr>
            <sz val="12"/>
            <rFont val="Tahoma"/>
            <family val="2"/>
          </rPr>
          <t>Doem 21/03/24
EXTRATO DO 1° ADITIVO AO TERMO DE FOMENTO
Nº 004/PMF/SMS/FMS/2023. OBJETO: oferta de
transporte adaptado para PCD – Pessoa com
Deficiência residentes em Florianópolis e
manutenção de Órteses, Próteses e Materiais
Auxiliares de Locomoção – OPMAL na oficina de
manutenção da OSC. PARCEIRAS: Município de
Florianópolis com interveniência da Secretaria
Municipal de Saúde, através do Fundo Municipal
de Saúde e a ASSOCIAÇÃO FLORIANOPOLITANA DE
DEFICIENTES FÍSICOS – AFLODEF - CNPJ sob o nº
78.827.177/0001-53. PRAZO
EXECUÇÃO: 01/02/2024 até 31/12/2024. PRAZO
VIGÊNCIA: 29/02/2024 à 28/02/2025. DO VALOR:
R$ 276.563,95 divididos em 06 (seis) parcelas
variáveis, conforme cronograma financeiro
apresentado no plano de trabalho. DOTAÇÃO
ORÇAMENTÁRIA: Projeto/Atividade: 4177 - Gestão
de Materiais e Serviços da Atenção Especializada.
Elemento De Despesa: 3.3.50.43 – - Subvenções
Sociais. Fonte: 6002 – Recursos Próprios. DATA DO
TERMO: 29/01/2024. SIGNATÁRIOS: Cristina Pires
Pauluci pela SMS/FMS e Jucileni da Paixão Moraes
Homem, pela OSC.</t>
        </r>
      </text>
    </comment>
    <comment ref="G168" authorId="0">
      <text>
        <r>
          <rPr>
            <b/>
            <sz val="9"/>
            <rFont val="Tahoma"/>
            <family val="2"/>
          </rPr>
          <t>195529:</t>
        </r>
        <r>
          <rPr>
            <sz val="9"/>
            <rFont val="Tahoma"/>
            <family val="2"/>
          </rPr>
          <t xml:space="preserve">
</t>
        </r>
        <r>
          <rPr>
            <sz val="12"/>
            <rFont val="Tahoma"/>
            <family val="2"/>
          </rPr>
          <t>Doem 21/03/24
EXTRATO DO 1° ADITIVO AO TERMO DE
FOMENTO Nº 003/PMF/SMS/FMS/2023. OBJETO:
oferta de atendimento integral à saúde de 57
idosos, sendo 04 independentes e 53 dependentes,
acolhidos pela OSC - Instituição de Longa
Permanência. PARCEIRAS: Município de
Florianópolis com interveniência da Secretaria
Municipal de Saúde, através do Fundo Municipal
de Saúde e a SOCIEDADE ESPIRITA DE
RECUPERACAO TRABALHO E EDUCACAO - SERTE -
CNPJ sob o nº 83.886.648/0001-34. PRAZO
EXECUÇÃO: 01/02/2024 até 31/12/2024. PRAZO
VIGÊNCIA: 29/02/2024 à 28/02/2025. DO VALOR:
R$ 659.910,28 (seiscentos e cinquenta e nove mil,
e novecentos e dez reais, e vinte e oito centavos)
divididos em 11 (onze) parcelas variáveis,
conforme cronograma financeiro apresentado no
plano de trabalho. DOTAÇÃO ORÇAMENTÁRIA:
Projeto/Atividade: 4177 - Gestão de Materiais e
Serviços da Atenção Especializada. Elemento De
Despesa: 3.3.50.43 – - Subvenções Sociais. Fonte:
6002 – Recursos Próprios. DATA DO
TERMO: 01/02/2024. SIGNATÁRIOS: Cristina Pires
Pauluci pela SMS/FMS e Lenir Wolter, pela OSC.</t>
        </r>
      </text>
    </comment>
    <comment ref="G40" authorId="0">
      <text>
        <r>
          <rPr>
            <b/>
            <sz val="9"/>
            <rFont val="Tahoma"/>
            <family val="2"/>
          </rPr>
          <t>195529:</t>
        </r>
        <r>
          <rPr>
            <sz val="9"/>
            <rFont val="Tahoma"/>
            <family val="2"/>
          </rPr>
          <t xml:space="preserve">
</t>
        </r>
        <r>
          <rPr>
            <sz val="12"/>
            <rFont val="Tahoma"/>
            <family val="2"/>
          </rPr>
          <t>Doem 21/03/24
EXTRATO DO 1° ADITIVO AO TERMO DE
FOMENTO Nº 002/PMF/SMS/FMS/2023. OBJETO:
promover o Serviço de Atenção em Saúde às
crianças e ao adulto acolhido, prestando
assistência multidisciplinar e integral conforme
suas demandas de saúde apresentadas.
PARCEIRAS: Município de Florianópolis com
interveniência da Secretaria Municipal de Saúde, através do Fundo Municipal de Saúde e a
ASSOCIAÇÃO LAR RECANTO DO CARINHO - CNPJ
sob o nº 24.544.794/0001-12. PRAZO
EXECUÇÃO: 01/02/2024 até 31/12/2024. PRAZO
VIGÊNCIA: 29/02/2024 à 28/02/2025. DO VALOR:
R$ 193.859,66 divididos em 06 (seis) parcelas
variáveis, conforme cronograma financeiro
apresentado no plano de trabalho e valores
constantes no aditivo. DOTAÇÃO ORÇAMENTÁRIA:
Projeto/Atividade: 4177 - Gestão de Materiais e
Serviços na Atenção Especializada. Elemento De
Despesa: 3.3.50.43 – - Subvenções Sociais. Fonte:
6002. DATA DO TERMO: 29/01/2024.
SIGNATÁRIOS: Cristina Pires Pauluci pela SMS/FMS
e Regina Iara Regis Dittrich, pela OSC.</t>
        </r>
      </text>
    </comment>
    <comment ref="B33" authorId="0">
      <text>
        <r>
          <rPr>
            <b/>
            <sz val="9"/>
            <rFont val="Tahoma"/>
            <family val="2"/>
          </rPr>
          <t>195529:</t>
        </r>
        <r>
          <rPr>
            <sz val="9"/>
            <rFont val="Tahoma"/>
            <family val="2"/>
          </rPr>
          <t xml:space="preserve">
Doem 21/03/24
EXTRATO 1º ADITIVO AO TERMO DE FOMENTO Nº
001/PMF/SME/2023 – Instituição Parceira:
“ASSOCIAÇÃO DE PAIS E AMIGOS DOS
EXCEPCIONAIS DE FLORIANÓPOLIS – APAE“.
Objeto: CLÁUSULA PRIMEIRA: O presente termo
aditivo consiste na alteração da CLÁUSULA OITAVA
– DO VALOR DA PARCERIA E DAS DESPESAS, item
8.2, mediante a aplicação de reajuste de
2,966260% sobre todo o valor atualizado da
parceria, conforme solicitação do Gestor da
Secretaria mediante o Processo I 010828/2023,
Parecer jurídico n. 2338/SME/GAB/ASSJUR/2023,
Deliberação n. 2427/2023, do Comitê Gestor com
Deferimento prévio do
SPO. CLÁUSULA SEGUNDA: Diante disso, o valor
atualizado da instituição passará de R$ 850.000,00
(oitocentos e cinquenta mil reais) para
R$874.703,21 (oitocentos e setenta e quatro mil e
setecentos e três reais e vinte e um centavos) com
a manutenção das metas atuais de 2023 para 2024
com a previsão de atender 1000 (um mil)
pessoas. CLAUSULA TERCEIRA: O presente Aditivo
ainda prorroga a vigência da parceria
001/PMF/SME/2023, a partir de 03/03/2024 até 02/03/2025, conforme
manifestado pela instituição e ratificado pela
Diretoria responsável. Tudo em conformidade com
a Deliberação nº 2427/2023, do Comitê Gestor.
Parágrafo único: Fica dispensada a manifestação da
Assessoria Jurídica vinculada à Secretaria Municipal
de Educação, conforme art. 44, do Decreto
Municipal nº 25.043, de 24 de março de
2023. CLÁUSULA QUARTA: A prorrogação do
convênio fica vinculada à inclusão dos Planos de
Trabalho de 2024, cujo cronograma de desembolso
e plano de aplicação deverá detalhar todos os
custos, na Plataforma de Gestão de Parcerias –
“Bússola”, com as avaliações de todos os
responsáveis pela
análise. CLÁUSULA QUINTA: Ficam ratificadas as
demais cláusulas e condições estipuladas no
Convênio principal, que não tenham sido alteradas
por este documento. E por estarem de acordo,
assinam o presente Termo Aditivo, os
representantes das partes conveniadas. Data da
Assinatura: 01/03/2024. Assinaturas: Fabrícia Luiz
Souza, pela Prefeitura e Walter Miguel, pela
Instituição.</t>
        </r>
      </text>
    </comment>
    <comment ref="C143" authorId="0">
      <text>
        <r>
          <rPr>
            <b/>
            <sz val="9"/>
            <rFont val="Tahoma"/>
            <family val="0"/>
          </rPr>
          <t>195529:</t>
        </r>
        <r>
          <rPr>
            <sz val="9"/>
            <rFont val="Tahoma"/>
            <family val="0"/>
          </rPr>
          <t xml:space="preserve">
Doem 25/03/24
EXTRATO DO TERMO DE COLABORAÇÃO N°
0003.001/SMLCP/2024. Objeto: O objeto do
presente Termo consiste na parceria estabelecida
entre a PMF/SEMAS e a PARCEIRA para a prestação
de serviços, por meio de celebração de Termo de
Colaboração, voltados ao atendimento à pessoas
em situação de rua, as quais utilizam a rua como
espaço de moradia e sobrevivência, de forma
temporária e/ou permanente, bem como unidades
de serviços de acolhimento para pernoite
temporário ou moradia provisória, sob a
denominação “Centro de Convivência para Adultos
em Situação de Rua”, que tem como objetivo
incentivar a superação da condição de
vulnerabilidade desse público, visando
proporcionar atendimentos, ou seja, atividades
direcionadas para o desenvolvimento da
socialização, numa perspectiva de construção de
vínculos interpessoais e familiares, os quais
oportunizem a construção do processo de saída
das ruas e possibilitem novas condições de acesso à rede de serviços a benefícios assistenciais, assim
como acesso ao mercado de trabalho, superando
assim a situação de vulnerabilidade social, de
forma compartilhada, complementar e integrada
aos serviços socioassistenciais próprios da gestão
pública municipal, em virtude da Dispensa de
Chamamento Público 003.000/SMLCP/2024,
conforme publicado na Edição 3643, de 11 de
março de 2024, do Diário Oficial Eletrônico do
Município de Florianópolis. Partes
parceiras: Município de Florianópolis, com
interveniência da Secretaria Municipal de
Assistência Social, através do Fundo Municipal de
Assistência Social, e a Organização da Sociedade
Civil “Núcleo de Recuperação e Reabilitação de
Vidas (NURREVI)” inscrita no CNPJ sob o nº
03.448.121/0001-99. Valor: R$ 5.788.164,26 (cinco
milhões e setecentos e oitenta e oito mil e cento e
sessenta e quatro reais e vinte e seis centavos), a
ser repassado em 09 (nove) parcelas. As despesas
decorrentes do atendimento ao disposto deste
Termo de Colaboração correrão à conta do
orçamento do Fundo Municipal da Assistência
Social (Projeto Atividade: 2029. Elemento de
Despesa: 3.3.50.43 - Fonte 5500). Vigência: 25 de
março de 2024 até 31 de dezembro de
2025. Signatários: Leandro Antônio Soares Lima e
Ioná Carniel Carniel, pela Secretaria Municipal de
Assistência Social e Roberto Ramos da Silva pela
Organização da Sociedade Civil. Florianópolis, 25
de março de 2024. </t>
        </r>
      </text>
    </comment>
    <comment ref="C55" authorId="0">
      <text>
        <r>
          <rPr>
            <b/>
            <sz val="9"/>
            <rFont val="Tahoma"/>
            <family val="0"/>
          </rPr>
          <t>195529:</t>
        </r>
        <r>
          <rPr>
            <sz val="9"/>
            <rFont val="Tahoma"/>
            <family val="0"/>
          </rPr>
          <t xml:space="preserve">
Doem 05/04/24
EXTRATO DO TERMO DE COLABORAÇÃO
N° 013.005/SMLCP/2023. Objeto: Execução da
“JOVENS MONITORES”, aprovado pelo Conselho
Municipal dos Direitos da Criança e do Adolescente em virtude do Edital de Chamamento Público
001/FMDCA/2023 (DOEM 3290, de 30 de
setembro de 2023), aos moldes da Lei Federal nº
13.019/2014 e Decreto Municipal
25.043/2023. Partes parceiras: Município de
Florianópolis, com interveniência da Secretaria
Municipal de Assistência Social, através do Fundo
Municipal dos Direitos da Criança e do
Adolescente, e a Organização da Sociedade Civil
“Centro de Educação e Evangelização Popular
(CEDEP)” inscrita no CNPJ sob o nº
80.669.740/0001-54. Valor: R$
50.000,00 (cinquenta mil reais), a ser repassado em
11 (onze) parcelas mensais e consecutivas. As
despesas decorrentes do atendimento ao disposto
deste Termo de Colaboração correrão à conta do
orçamento do Fundo Municipal dos Direitos da
Criança e do Adolescente (Projeto Atividade: 2979.
Elemento de Despesa: 3.3.50.43.00.00.00.00.5759 -
Fonte 7759 e Fonte 7003). Vigência: 01 de
fevereiro de 2024 até 28 de fevereiro de
2025. Signatários: Leandro Antônio Soares
Lima, pela Secretaria Municipal de Assistência
Social e Maria Argentina Bastos Schlemper, pela
Organização da Sociedade Civil. Florianópolis, 29
de janeiro de 2023.
</t>
        </r>
      </text>
    </comment>
    <comment ref="C124" authorId="0">
      <text>
        <r>
          <rPr>
            <b/>
            <sz val="9"/>
            <rFont val="Tahoma"/>
            <family val="0"/>
          </rPr>
          <t>195529:</t>
        </r>
        <r>
          <rPr>
            <sz val="9"/>
            <rFont val="Tahoma"/>
            <family val="0"/>
          </rPr>
          <t xml:space="preserve">
Doem 09/04/24
EXTRATO DO QUARTO TERMO ADITIVO AO
TERMO DE COLABORAÇÃO N°
221/PMF/SEMAS/FMDCA/2021 -
PARTES: Município de Florianópolis, com
interveniência da Secretaria Municipal de
Assistência Social, através do Fundo Municipal de
Assistência Social, e a Organização da Sociedade
Civil “INSTITUTO HOPE HOUSE”, CNPJ
16.954.289/0001-18. OBJETO: a execução do
Serviço de Acolhimento em Família Acolhedora,
conforme previsto na Tipificação Nacional de
Serviços Socioassistenciais, aprovada pela
Resolução CNAS N. 109, de 11 de novembro de
2009, mediante Edital de Chamamento Público
001/SEMAS/2021 (DOEM 3022, de 02 de
setembro de 2021), aos moldes da Lei Federal nº
13.019/2014 e Decreto Municipal 25.043/2023: a
prorrogação da vigência do Termo até 31/12/2024;
o acréscimo de valores, parcelas e ampliação do
valor global da parceria,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221/PMF/SEMAS/FMDCA/2021. DO VALOR: O
valor deste termo aditivo é de R$ 333.381,40
(trezentos e trinta e três mil e trezentos e oitenta e
um reais e quarenta centavos), alterando o valor
global da parceria de R$ 1.001.858,10 (um milhão e
um mil e oitocentos e cinquenta e oito reais e dez
centavos) para R$ 1.335.239,50 (um milhão e
trezentos e trinta e cinco mil e duzentos e trinta e
nove reais e cinquenta centavos). DA DOTAÇÃO
ORÇAMENTÁRIA: as despesas decorrentes do
atendimento ao disposto neste Termo Aditivo
correrão à conta das seguintes dotações
orçamentárias do Fundo Municipal de Assistência
Social: PROJETO ATIVIDADE: 2326, ELEMENTO DE DESPESA: 3.3.50.43 FONTE: 5500; PROJETO
ATIVIDADE: 2326, ELEMENTO DE
DESPESA: 3.3.50.43, FONTE: 5660; PROJETO
ATIVIDADE: 2326, ELEMENTO DE
DESPESA: 3.3.50.43, FONTE: 7660; PROJETO
ATIVIDADE: 2326, ELEMENTO DE
DESPESA: 3.3.50.43, FONTE: 7001. VIGÊNCIA: Este
Termo Aditivo entra em vigor a partir de 1º de abril
de 2024, com término em 31 de dezembro de
2024. SIGNATÁRIOS: Leandro Antônio Soares Lima,
pela Secretaria Municipal de Assistência Social, e
Themis Duranti, pela Organização da Sociedade
Civil. Florianópolis, 27 de março de 2024.
</t>
        </r>
      </text>
    </comment>
    <comment ref="K184" authorId="0">
      <text>
        <r>
          <rPr>
            <b/>
            <sz val="9"/>
            <rFont val="Tahoma"/>
            <family val="2"/>
          </rPr>
          <t>195529:</t>
        </r>
        <r>
          <rPr>
            <sz val="9"/>
            <rFont val="Tahoma"/>
            <family val="2"/>
          </rPr>
          <t xml:space="preserve">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
DIÁRIO OFICIAL ELETRÔNICO DO MUNICÍPIO
EDIÇÃO Nº 3670
S.M.C.C.
SECRETÁRIO: CARLOS EDUARDO NEVES CONTROLE: THAMARA MALTA TELEFONE: (48) 3251-6062
043/2024 PRESÉPIO DA PRAÇA
XV – DE BARRO E
LUZ UM
PATRIMÔNIO PARA O
MENINO JESUS
COMPLETO -
SÉRGIO
MURILO
GOMES
ARTES
PLÁSTICAS,
ARTES
GRÁFICAS E
FILATELIA
R$200.000,00 30/09/2025
002/2024 TUM FESTIVAL,
MÚSICA, INOVAÇÃO
E
EMPREENDEDORISM
O
Telma Regina
Coelho
MÚSICA E
DANÇA
R$200.000,00 30/12/ 2024
003/2024 TUM HAPPY Telma Regina
Coelho
MÚSICA E
DANÇA
R$199.895,00 30/12/ 2024</t>
        </r>
      </text>
    </comment>
    <comment ref="K185"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86"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87"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88"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89"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0"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1"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2"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3"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4"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5"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6"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7"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8"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199"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200"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201"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202"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K203" authorId="0">
      <text>
        <r>
          <rPr>
            <b/>
            <sz val="9"/>
            <rFont val="Tahoma"/>
            <family val="2"/>
          </rPr>
          <t>195529:</t>
        </r>
        <r>
          <rPr>
            <sz val="9"/>
            <rFont val="Tahoma"/>
            <family val="2"/>
          </rPr>
          <t xml:space="preserve">
</t>
        </r>
      </text>
    </comment>
    <comment ref="M184" authorId="0">
      <text>
        <r>
          <rPr>
            <b/>
            <sz val="9"/>
            <rFont val="Tahoma"/>
            <family val="2"/>
          </rPr>
          <t>195529:</t>
        </r>
        <r>
          <rPr>
            <sz val="9"/>
            <rFont val="Tahoma"/>
            <family val="2"/>
          </rPr>
          <t xml:space="preserve">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
DIÁRIO OFICIAL ELETRÔNICO DO MUNICÍPIO
EDIÇÃO Nº 3670
S.M.C.C.
SECRETÁRIO: CARLOS EDUARDO NEVES CONTROLE: THAMARA MALTA TELEFONE: (48) 3251-6062
043/2024 PRESÉPIO DA PRAÇA
XV – DE BARRO E
LUZ UM
PATRIMÔNIO PARA O
MENINO JESUS
COMPLETO -
SÉRGIO
MURILO
GOMES
ARTES
PLÁSTICAS,
ARTES
GRÁFICAS E
FILATELIA
R$200.000,00 30/09/2025
002/2024 TUM FESTIVAL,
MÚSICA, INOVAÇÃO
E
EMPREENDEDORISM
O
Telma Regina
Coelho
MÚSICA E
DANÇA
R$200.000,00 30/12/ 2024
003/2024 TUM HAPPY Telma Regina
Coelho
MÚSICA E
DANÇA
R$199.895,00 30/12/ 2024</t>
        </r>
      </text>
    </comment>
    <comment ref="M185"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86"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87"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88"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89"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0"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1"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2"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3"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4"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5"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6"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7"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8"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199"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200"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201"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202" authorId="0">
      <text>
        <r>
          <rPr>
            <b/>
            <sz val="9"/>
            <rFont val="Tahoma"/>
            <family val="2"/>
          </rPr>
          <t>195529:</t>
        </r>
        <r>
          <rPr>
            <sz val="9"/>
            <rFont val="Tahoma"/>
            <family val="2"/>
          </rPr>
          <t xml:space="preserve">
195529:
Doem 18/04/24
ANEXO DA PORTARIA (24787587/DPPC/FCFFC) FUNDAÇÃO CULTURAL DE
FLORIANÓPOLIS FRANKLIN CASCAES – FCFFC
PROJETOS APROVADOS PELA COMISSÃO DE AVALIAÇÃO DE INCENTIVO À CULTURA
(CAIC) NA MODALIDADE DOAÇÃO:
Nº NOME DO PROJETO PROPONENT
E
ÁREA VALOR
SOLICITADO
COMO
INCENTIVO
(R$)
PRAZO
CAPTAÇÃO
EXECUÇÃO
ATÉ
013/2024 DOCUMENTÁRIO
NAÇÃO HIP HOP
CULTURA DE RUA
RIO ARTES &amp;
PRODUÇÕES
ARTÍSTICAS
CINEMA,
FOTOGRAFI
A E VÍDEO
R$200.000,00 01/03/2025
014/2024 FESTIVAL DE CIRCO
DE FLORIANÓPOLIS -
FLORIPA CIRCO - 4º
EDIÇÃO
Gabriel
Stapenhorst
Alves Pereira
TEATRO E
CIRCO
R$200.000,00 31/12/2024
019/2024 ARTE LITERAL FUNDAÇÃO
HASSIS
ACERVO E
PATRIMÔNI
O
HISTÓRICO
E
CULTURAL,
MUSEUS E
CENTROS
CULTURAIS
R$162.600,00 31/12/2024
022/2024 XIII BIENAL DE
TANGO DE
FLORIANÓPOLIS
Fabiano
Silveira
Produções e
Eventos Ltda
Música e
Dança
199.132,50 10/07/2025
023/2024 DIGITALIZAÇÃO E
ACONDICIONAMENT
O DOS DESENHOS E
CROQUIS.
Luciana Paulo
Corrêa
ACERVO E
PATRIMÔNI
O
HISTÓRICO
E
CULTURAL,
MUSEUS E
CENTROS
CULTURAIS
R$200.000,00 01/06/2025
024/2024 FESTIVAL VIOLÃO
FLORIPA
FELIPE
FLORIANO
COELHO
03559681936
MÚSICA E
DANÇA
R$200.000,00 23/05/2025
PREFEITURA MUNICIPAL DE FLORIANÓPOLIS ( ANEXOS AO DIÁRIO )
19/04/2024
DIÁRIO OFICIAL ELETRÔNICO DO MUNICÍPIO
EDIÇÃO Nº 3670
S.M.C.C.
SECRETÁRIO: CARLOS EDUARDO NEVES CONTROLE: THAMARA MALTA TELEFONE: (48) 3251-6062
025/2024 ESCOLA SONORA –
TRANSFORMANDO
VIDAS ATRAVÉS DA
MÚSICA
ELENA
RIBEIRO
CUNHA
09813258900
MÚSICA E
DANÇA
R$200.000,00 31/01/2025
026/2024 CANTA FLORIPA TOP
PROMOÇÕES
E EVENTOS
LTDA
MÚSICA E
DANÇA
R$200.000,00 30 /07/2024
029/2024 VIVA CULTURA
MANÉ
Tash
Produções
LTDA
MÚSICA E
DANÇA
FOLCLORE E
ARTESANAT
O
R$200.000,00 29/12/2024
030/2024 ORQUESTRA
MÍSTICA – PLANO
SEMESTRAL DE
ATIVIDADES
ELENA
RIBEIRO
CUNHA
09813258900
MÚSICA E
DANÇA
R$200.000,00 31/01/2025
031/2024 4UATRO - CD DE
ANGELO ARRUDA
ÂNGELO
MARCOS
VIEIRA DE
ARRUDA
MÚSICA E
DANÇA
R$ 60.000,00 30/06/2025
032/2024 FESTIVAL I LOVE
TAINHA
MARCIO
PARUCKER
SOARES
MÚSICA E
DANÇA
R$200.000,00 30/11/2025
034/2024 PROJETO CULTURAL
TURMA DA MÔNICA
EM FLORIPA
Associação
Para Esporte
e Cultura
MÚSICA E
DANÇA
TEATRO E
CIRCO
R$199.998,75 31/08/2024
037/2024 BAÚ DE LITERATURA
AFRICANA
Jussara
Pereira de
Lima
Literatura 31.990,00 05/12/2024
038/2024 OFICINAS RITMOS
BATUCADAS,
INCLUSÃO ATRAVÉS
DA MUSICALIZAÇÃO
ASSOCIAÇÃO
CULTURAL
MARAMBOLE
MÚSICA E
TEATRO
148.490,00 10/12/2024
040/2024 MÚSICA COMO
FERRAMENTA DE
TRANSFORMAÇÃO
SOCIAL
SERVIÇO
SOCIAL DOS
MÚSICOS
MILITARES
DO ESTADO
DE SANTA
CATARINA
MÚSICA E
DANÇA
R$200.000,00 15/12/2024
041/2024 1RO FESTIVAL
CHORO MULHERIL
9.051.834
ANGELA
COLTRI DO
AMARAL
MÚSICA E
DANÇA
R$ 54.750,00 23/06 /2024
PREFEITURA MUNICIPAL DE FLORIANÓPOLIS ( ANEXOS AO DIÁRIO )
19/04/2024</t>
        </r>
      </text>
    </comment>
    <comment ref="M203" authorId="0">
      <text>
        <r>
          <rPr>
            <b/>
            <sz val="9"/>
            <rFont val="Tahoma"/>
            <family val="2"/>
          </rPr>
          <t>195529:</t>
        </r>
        <r>
          <rPr>
            <sz val="9"/>
            <rFont val="Tahoma"/>
            <family val="2"/>
          </rPr>
          <t xml:space="preserve">
</t>
        </r>
      </text>
    </comment>
  </commentList>
</comments>
</file>

<file path=xl/comments10.xml><?xml version="1.0" encoding="utf-8"?>
<comments xmlns="http://schemas.openxmlformats.org/spreadsheetml/2006/main">
  <authors>
    <author>195529</author>
  </authors>
  <commentList>
    <comment ref="G7" authorId="0">
      <text>
        <r>
          <rPr>
            <b/>
            <sz val="9"/>
            <rFont val="Tahoma"/>
            <family val="0"/>
          </rPr>
          <t>Portaria Nº 028/SMLCP/2024 - A SECRETÁRIA
MUNICIPAL DE LICITAÇÕES, CONTRATOS E
PARCERIAS, no uso das atribuições conferidas pelo
art. 73, da Lei Complementar nº 736/2023, pelo art
7º, do Decreto 25.043/2023, bem como o disposto
na Lei 13.019/2014, RESOLVE: Art. 1º - Criar a
Comissão de Seleção/Òrgão Técnico Colegiado do
Edital de Chamamento Público para Seleção de
Projetos para realização de 5 Edições das Feiras de
Franklin Cascaes n° 005.000/SMLCP/2024
Art. 2º comissão será composta pelos seguintes
servidores: I – Presidente: ANDERSON CARLOS
SANTOS DE ABREU, matrícula: 25853-9,
representando a Fundação Franklin Cascaes. II –
Secretária: ANA FALCÃO CAVALCANTE LINS,
matrícula: 62874-3, representando a Fundação
Franklin Cascaes. III – Membro: DILEIA PEREIRA BEZ
FONTANA, matrícula 12558-0, representando a
Fundação Franklin Cascaes. IV – Membro: CÁTIA
TIANY DA CUNHA STANK, matrícula 55801-0,
representando a Fundação Franklin Cascaes e V –
Bruna Tomé Borges, matrícula 70415-6,
representando a Secretaria Municipal de Licitações,
Contratos e Parcerias. Art. 3º - A comissão exercerá
sua função de acordo com o Decreto Municipal nº 25.043/23. Art. 4º - Esta Portaria entra em vigor na
data de sua publicação. Florianópolis, 12 de março
de 2024. MARCELO SAVAS FUHRMEISTER -
Secretário Adjunto Municipal De Licitações
Contratos e Parcerias</t>
        </r>
      </text>
    </comment>
    <comment ref="G4" authorId="0">
      <text>
        <r>
          <rPr>
            <b/>
            <sz val="9"/>
            <rFont val="Tahoma"/>
            <family val="2"/>
          </rPr>
          <t>195529:</t>
        </r>
        <r>
          <rPr>
            <sz val="9"/>
            <rFont val="Tahoma"/>
            <family val="2"/>
          </rPr>
          <t xml:space="preserve">
COMUNICADO DE ABERTURA DO EDITAL
005.000/SMLCP/2024 – E DITAL DE SELEÇÃO DE
PROJETO PARA REALIZAÇÃO DE 5 EDIÇÕES DAS
FEIRAS DE FRANKLIN CASCAES. O Secretário Municipal de Turismo, Cultura e Esporte, no uso
das atribuições que lhe são conferidas, o art. 103
da Lei Complementar n°. 736/2023 c/c inciso I, do
art. 82 da Lei Orgânica do Município de
Florianópolis, e: juntamente com a Presidente da
Fundação Cultural de Florianópolis Franklin Cascaes
com fundamento na Lei Federal n° 13.019, de 2014
e 13.204, de 2015 e do Decreto Federal n° 8726, de
2016 bem como o Decreto Municipal nº.
25.043/2023 que regulamentam as parcerias entre
a Administração Pública e as Organizações da
Sociedade Civil; RESOLVE: Art. 1º. Publicar o
Edital de Chamamento Público para a seleção de
organizações da sociedade civil, sem fins lucrativos,
interessadas em executar projeto para a realização
das 05 feiras de Franklin Cascaes, por meio de
Termos de Colaboração no ano de 2024. Art.
2º. O Edital na íntegra e as
inscrições deverão ser encontradas e realizadas
através do Bússola – Plataforma Eletrônica do
Sistema de Gestão de Parcerias da Prefeitura
Municipal de Florianópolis, no seguinte
endereço: https://investidor.bussolasocial.com.br/f
ranklincascaes/editais/feiras-de-franklin-cascaes005-2024. §1º. Caso a OSC tenha qualquer dúvida
com relação a esse Edital de Chamamento
Público, deverá requerer a interpretação ou
esclarecimento, através do email: projetos.franklincascaes@pmf.sc.gov.br . Art.
3º. A FCFFC disponibilizará para o ano de 2024 a
importância de R$ 300.000,00 (Trezentos
Mil Reais) para vinculação das atividades refere
nte as 05 edições da Feira de Franklin
Cascaes. Florianópolis 12 de março
de 2024. ELIZENIA DO PRADO BECKER –
 SECRETÁRIA MUNICIPAL DE TURISMO, CULTURA
E ESPORTE E ROSELI MARIA DA SILVA PEREIRA –
PRESIDENTE DA FUNDAÇÃO CULTURAL DE FLO
RIANÓPOLIS FRANKLIN CASCAES. (Consultar edital
na integra) </t>
        </r>
      </text>
    </comment>
  </commentList>
</comments>
</file>

<file path=xl/comments11.xml><?xml version="1.0" encoding="utf-8"?>
<comments xmlns="http://schemas.openxmlformats.org/spreadsheetml/2006/main">
  <authors>
    <author>195529</author>
  </authors>
  <commentList>
    <comment ref="H8" authorId="0">
      <text>
        <r>
          <rPr>
            <b/>
            <sz val="9"/>
            <rFont val="Tahoma"/>
            <family val="0"/>
          </rPr>
          <t>195529:</t>
        </r>
        <r>
          <rPr>
            <sz val="9"/>
            <rFont val="Tahoma"/>
            <family val="0"/>
          </rPr>
          <t xml:space="preserve">
Portaria Nº 027/SMLCP/2024 - A SECRETÁRIA
MUNICIPAL DE LICITAÇÕES, CONTRATOS EPARCERIAS, no uso das atribuições conferidas pelo
art. 73, da Lei Complementar nº 736/2023, pelo art
7º, do Decreto 25.043/2023, bem como o disposto
na Lei 13.019/2014, RESOLVE: Art 1° Criar a
Comissão de Seleção/Órgão Técnico Colegiado do
Edital de Chamamento Público para seleção de
projetos especiais de cultura no intuito de atender
as celebrações e festejos do ciclo do divino espírito
santo 2024 - n° 006.000/SMLCP/2024. Art. 2º
comissão será composta pelos seguintes
servidores: I – Presidente: ANDERSON CARLOS
SANTOS DE ABREU, matrícula: 25853-9,
representando a Fundação Franklin Cascaes. II –
Secretária: ANA FALCÃO CAVALCANTE LINS,
matrícula: 62874-3, representando a Fundação
Franklin Cascaes. III – Membro: DILÉIA PEREIRA BEZ
FONTANA, matrícula 12558-0, representando a
Fundação Franklin Cascaes. IV – Membro: CÁTIA
TIANY DA CUNHA STANK, matrícula 55801-0,
representando a Fundação Franklin Cascaes e V –
ANA KAROLINA DE OLIVEIRA, matrícula 66939-3,
representando a Secretaria Municipal de Licitações,
Contratos e Parcerias. Art. 3º - A comissão exercerá
sua função de acordo com o Decreto Municipal nº
25.043/23. Art. 4º - Esta Portaria entra em vigor na
data de sua publicação. Florianópolis, 12 de março
de 2024. MARCELO SAVAS FUHRMEISTER -
Secretário Adjunto Municipal De Licitações
Contratos e Parcerias.</t>
        </r>
      </text>
    </comment>
    <comment ref="H5" authorId="0">
      <text>
        <r>
          <rPr>
            <b/>
            <sz val="9"/>
            <rFont val="Tahoma"/>
            <family val="2"/>
          </rPr>
          <t>195529:</t>
        </r>
        <r>
          <rPr>
            <sz val="9"/>
            <rFont val="Tahoma"/>
            <family val="2"/>
          </rPr>
          <t xml:space="preserve">
COMUNICADO DE ABERTURA DO EDITAL
006.000/SMLCP/2024 - EDITAL
DE SELEÇÃO DE PROJETOS ESPECIAIS DE CULTU
RA NO INTUITO DE ATENDER AS CELEBRAÇÕES E
FESTEJOS DO CICLO DO
DIVINO ESPÍRITO SANTO 2024. O Secretário
Municipal de Turismo, Cultura e Esporte, no uso
das atribuições que lhe são conferidas, o art. 103
da Lei Complementar n°. 736/2023 c/c inciso I, do
art. 82 da Lei Orgânica do Município de
Florianópolis, e: juntamente com a Presidente da
Fundação Cultural de Florianópolis Franklin Cascaes
com fundamento na Lei Federal n° 13.019, de 2014
e 13.204, de 2015 e do Decreto Federal n° 8726, de
2016 bem como o Decreto Municipal nº.
25.043/2023 que regulamentam as parcerias entre a Administração Pública e as Organizações da
Sociedade Civil; RESOLVE: Art. 1º. Publicar o
Edital de Chamamento Público para a seleção d
e
organizações da sociedade civil, sem fins lucrati
vos, interessadas em executar projeto para a
realização das Celebrações e Festejos do Ciclo do
Divino Espírito Santo de 2024,
por meio de Termos de Colaboração no ano de
2024. Art. 2º. O Edital na íntegra e as
inscrições deverão ser encontradas e realizadas
através do Bússola – Plataforma Eletrônica do
Sistema de Gestão de Parcerias da Prefeitura
Municipal de Florianópolis, no seguinte
endereço: https://investidor.bussolasocial.com.br/f
ranklincascaes/editais/ciclododivino-006-2024 .
§1º. Caso a OSC tenha qualquer dúvida com
relação a esse Edital de Chamamento
Público, deverá requerer a interpretação ou
esclarecimento, através do email: projetos.franklincascaes@pmf.sc.gov.br . Art.
3º. A FCFFC disponibilizará para o ano de 2024 a
importância de R$ 280.000,00 (duzentos e oitenta
mil reais) para vinculação das atividades referente
ao Ciclo do Divino Espírito Santo de 2024.
Florianópolis 12 de março de 2024. ELIZENIA
DO PRADO BECKER – SECRETÁRIA MUNICIPAL
DE TURISMO, CULTURA E ESPORTE E ROSELI
MARIA DA SILVA PEREIRA –
PRESIDENTE DA FUNDAÇÃO CULTURAL DE FLO
RIANÓPOLIS FRANKLIN CASCAES. (Consultar edital
na integra)
</t>
        </r>
      </text>
    </comment>
  </commentList>
</comments>
</file>

<file path=xl/comments12.xml><?xml version="1.0" encoding="utf-8"?>
<comments xmlns="http://schemas.openxmlformats.org/spreadsheetml/2006/main">
  <authors>
    <author>195529</author>
  </authors>
  <commentList>
    <comment ref="H9" authorId="0">
      <text>
        <r>
          <rPr>
            <b/>
            <sz val="9"/>
            <rFont val="Tahoma"/>
            <family val="0"/>
          </rPr>
          <t>195529:</t>
        </r>
        <r>
          <rPr>
            <sz val="9"/>
            <rFont val="Tahoma"/>
            <family val="0"/>
          </rPr>
          <t xml:space="preserve">
Portaria Nº 030/SMLCP/2024 - A SECRETÁRIA
MUNICIPAL DE LICITAÇÕES, CONTRATOS E
PARCERIAS, no uso das atribuições conferidas pelo
art. 73, da Lei Complementar nº 736/2023, pelo art
7º, do Decreto 25.043/2023, bem como o disposto
na Lei 13.019/2014, RESOLVE: Art 1° Criar a
Comissão de Seleção/Órgão Técnico Colegiado
Edital de chamamento público, destinado às
Organizações da Sociedade Civil (OSC), sem fins
lucrativos, interessadas em executar PROJETOS DE
REPRESENTAÇÃO ESPORTIVA no município de
Florianópolis - n° 007.000/SMLCP/2024. Art. 2º A
comissão será composta pelos seguintes
servidores: I – membro: Maurício João da Silva,
matrícula: 122874, representando a Fundação
Municipal de Esportes. II – membro: Luiz Gustavo das Chagas, matrícula: 66049-3, representando a
Fundação Municipal de Esportes. III – Membro:
Kleber Lucio Gil, matrícula: 18561-2, representando
a Fundação Municipal de Esportes. IV – Membro:
Maria Eduarda Clasen Calliari, matrícula 662348,
representante da Secretaria Municipal de Turismo,
Cultura e Esporte; e V - Vinicius de Souto dos
Santos, matrícula: 66355-7, representando a
Secretaria Municipal de Licitações, Contratos e
Parcerias. Art. 3º - A comissão exercerá sua função
de acordo com o Decreto Municipal nº
25.043/23. Art. 4º - Esta Portaria entra em vigor na
data de sua publicação. Florianópolis, 15 de março
de 2024. MARCELO SAVAS FUHRMEISTER -
Secretário Adjunto Municipal de Licitações,
Contratos e Parcerias</t>
        </r>
      </text>
    </comment>
    <comment ref="H6" authorId="0">
      <text>
        <r>
          <rPr>
            <b/>
            <sz val="9"/>
            <rFont val="Tahoma"/>
            <family val="0"/>
          </rPr>
          <t>195529:</t>
        </r>
        <r>
          <rPr>
            <sz val="9"/>
            <rFont val="Tahoma"/>
            <family val="0"/>
          </rPr>
          <t xml:space="preserve">
COMUNICADO DE ABERTURA DO EDITAL Nº
007.000/SMLCP/2024 – EDITAL DE SELEÇÃO DE
PROJETOS DE REPRESENTAÇÃO ESPORTIVA TEAM
FLORIPA 2024. O Secretário Municipal de Turismo,
Cultura e Esporte, no uso das atribuições que lhe
são conferidas, o art. 103 da Lei Complementar n.
736/2023 c/c inciso I, do art. 82 da Lei Orgânica do
Município de Florianópolis, juntamente com
Presidente da Fundação Municipal de Esportes de
Florianópolis, com fundamentos na Lei Federal no.
13.019/2014, Lei Federal no. 13.204/2015, bem
como, o Decreto Municipal nº. 25.043/2023;
RESOLVEM: Art. 1º: Publicar o presente EDITAL de
chamamento público para seleção, destinado às
Organizações da Sociedade Civil (OSC), sem fins
lucrativos, interessadas em executar PROJETOS DE
REPRESENTAÇÃO ESPORTIVA no município de
Florianópolis, junto as competições promovidas
pela Federação Catarinense de Esporte. Art. 2º. O
Edital na íntegra e as inscrições deverão ser
encontradas e realizadas através na Plataforma
Eletrônica do Sistema de Gestão de Parcerias da
Prefeitura Municipal de Florianópolis, através do
endereço eletrônico, conforme link:
https://investidor.bussolasocial.com.br/esportesflo
ripa/editais/teamfloripa007-2024. Art. 3º. A SMTCE
e a FME disponibilizarão para o ano de 2024 a
importância de R$ 3.800.000,00 (três milhões e
oitocentos mil reais). Florianópolis 15 de março de
2024. ELIZANIA PRADO BECK - SECRETÁRIA
MUNICIPAL DE TURISMO, CULTURA E ESPORTE e
ROBSON LUIZ VIEIRA - PRESIDENTE DA FUNDAÇÃOMUNICIPAL DE ESPORTES.(Consultar Edital na
Íntegra).</t>
        </r>
      </text>
    </comment>
  </commentList>
</comments>
</file>

<file path=xl/comments2.xml><?xml version="1.0" encoding="utf-8"?>
<comments xmlns="http://schemas.openxmlformats.org/spreadsheetml/2006/main">
  <authors>
    <author>195529</author>
  </authors>
  <commentList>
    <comment ref="H5" authorId="0">
      <text>
        <r>
          <rPr>
            <b/>
            <sz val="9"/>
            <rFont val="Tahoma"/>
            <family val="2"/>
          </rPr>
          <t>195529:</t>
        </r>
        <r>
          <rPr>
            <sz val="9"/>
            <rFont val="Tahoma"/>
            <family val="2"/>
          </rPr>
          <t xml:space="preserve">
Doem 15/01/24
ERRATA AO EDITAL DE CHAMAMENTO PÚBLICO
Nº 043.000/SMLCP/2023. – Publicado no Diário
Oficial Eletrônico do Município em 27 de
dezembro de 2023, edição 3594. Art. 1º Inclui-se
itens do edital: 3.1. e Apresente responsável
técnico pelo projeto, o qual deverá estar
devidamente registrado no sistema
CONFEF/CREFs. Art. 2º Altera-se itens do
edital: ONDE SE LÊ: 4.4. Cada OSC poderá
apresentar ATÉ 05 (CINCO) PROPOSTAS/PLANOS
DE TRABALHO, contemplando, cada uma, APENAS
01 (UMA) MODALIDADE previstas na claúsula 5.4
deste Edital. LEIA-SE: 4.4. Cada OSC poderá
apresentar ATÉ 05 (CINCO) PROPOSTAS/PLANOS
DE TRABALHO, contemplando, cada uma, APENAS
01 (UMA) MODALIDADE previstas na claúsula 5.4
deste Edital, podendo ser executada em, no
máximo, 02 (dois) pólos (sede)
distintos, respeitadas as cargas horárias mínimas
descritas nos itens 5.2.1 e 5.2.2. Art. 3º Altera-se
itens do edital: ONDE SE LÊ: 4.10 - XVIII. No campo
‘Comprovante de endereço em nome da
Instituição’: inserir comprovante, emitido nos
últimos 90 (noventa) dias, de que a organização da
sociedade civil funciona no endereço por ela
declarado. Sendo o projeto executado em
endereço diverso ao declarado pela OSC, deve ser
inserido também comprovante, em nome da OSC,
desse outro endereço informado. Nas situações em
que o comprovante não estiver em nome da
própria OSC, deve ser anexado ainda documento(s)
que comprovem a vinculação do mesmo à
OSC; LEIA-SE: 4.10 - XVIII. No campo ‘Comprovante
de endereço em nome da Instituição’: inserir
comprovante, emitido nos últimos 90 (noventa)
dias, de que a organização da sociedade civil
funciona no endereço por ela declarado. Sendo
comprovante em nome de terceiro, deverá anexar
declaração emitida pelo mesmo, comprovando a
vinculação do endereço à OSC. Sendo o projeto executado em endereço diverso daquele da sede
da OSC, deve ser o mesmo indicado no Sistema de
Gestão de Parcerias, para fins de vistoria e
fiscalização. Art. 4º Inclui-se itens do edital: 4.10 -
XXV. Cópia da cédula de identidade profissional
válida, emitida pelo CONFEF/CREF do responsável
técnico do projeto; Art. 5º Altera-se itens do
edital: ONDE SE LÊ: 5.2. Os projetos poderão ser
propostos, por modalidade única, nos seguintes
modalidades e valores máximos:
HORAS SEMANAIS VALOR MÁXIMO
5.2.1 Até 10 horas semanais R$ 32.000,00
5.2.2 Até 20 horas semanais R$ 58.000,00
LEIA-SE: 5.2. Os projetos poderão ser propostos,
por modalidade única, nas seguintes cargas
horárias e valores máximos:
CARGA HORÁRIA VALOR MÁXIMO
5.2.1 10 horas semanais R$ 32.000,00
5.2.2 20 horas semanais R$ 58.000,00
Art. 6º Inclui-se itens do edital: 5.2.3. Cada projeto
poderá ser executado, NO MÁXIMO, em 02 (dois)
pólos (SEDE) distintos, respeitadas as cargas
horárias mínimas e valores máximos descritos nos
itens 5.2.1 e 5.2. e, remunerações previstas nos
itens 6.1.1, 6.1.2, 6.1.5 e 6.1.6. Art 7ª Altera-se
itens do edital: ONDE SE LÊ: 6.3. Entende-se como
ASSESSORIA, descritos nos itens 6.1.3 e 6.1.7, os
serviços técnicos em atividades meio, tais como:
serviços administrativos, contábeis e jurídicos,
marketing e outros. LEIA-SE: 6.3. Entende-se como
ASSESSORIA, descritos nos itens 6.1.3 e 6.1.7, os
serviços técnicos em atividades meio, tais como:
coordenadoria, serviços administrativos, contábeis
e jurídicos, marketing e outros. Art. 8º Altera-se
itens do edital: ONDE SE LÊ: 6.4. Os profissionais
cadastrados nas propostas/planos de trabalho não
podem ultrapassar 40 (quarenta) horas semanais,
na soma total em projetos de Editais da Prefeitura
Municipal de Florianópolis. LEIA-SE: 6.4. Os
profissionais que exercerem as funções descritas
nos itens 6.1.1, 6.1.2, 6.1.5 e 6.1.6, independente
do tipo de contratação, terão a obrigatoriedade
de inclusão de seu nome no sistema de gestão de
parcerias no campo metodologia, em atenção ao
item 4.11, IV, b deste edital, não podem
ultrapassar 44 (quarenta e quatro) horas semanais,
na soma total em projetos de Editais do Município
de Florianópolis. Art. 9º Inclui-se itens do
edital: 6.6. Poderão ser contempladas despesas de
alimentação e transporte, relacionadas à execução
do plano de trabalho, no valor máximo de até 10%
(dez por cento) dos valores previstos nos itens
5.2.1 e 5.2.2. Florianópolis, 15 de janeiro de 2024. 
Leandro Antônio Soares Lima - Secretário
Municipal de Assistência Social.</t>
        </r>
      </text>
    </comment>
    <comment ref="H6" authorId="0">
      <text>
        <r>
          <rPr>
            <b/>
            <sz val="9"/>
            <rFont val="Tahoma"/>
            <family val="0"/>
          </rPr>
          <t>195529:</t>
        </r>
        <r>
          <rPr>
            <sz val="9"/>
            <rFont val="Tahoma"/>
            <family val="0"/>
          </rPr>
          <t xml:space="preserve">
SEGUNDA ERRATA AO EDITAL DE CHAMAMENTO
PÚBLICO Nº 043.000/SEMAS/2023. – Publicado no
Diário Oficial Eletrônico do Município em 27 de
dezembro de 2023, edição 3594. Art. 1º Altera-se
itens do edital: ONDE SE LÊ: 1.11 – ETAPA 3. No
campo ‘Prazo para apresentação das
propostas/Planos de trabalho e documentos –
02/01/2024 ATÉ 09/02/2024 ÀS 23:59h’: LEIA-SE:
1.11 – ETAPA 3. No campo ‘Prazo para
apresentação das propostas/Planos de trabalho e
documentos– 02/01/2024 ATÉ 14/02/2024 ÀS
23:59h’. ONDE SE LÊ: 4. DA INSCRIÇÃO - 4.1. ‘A
apresentação das propostas/plano de trabalho
pelas OSCs será gratuita e ocorrerá por meio da
Plataforma Eletrônica do Sistema de Gestão de
Parcerias do Município de Florianópolis, através do
endereço https://investidor.bussolasocial.com.br/a
ssistenciasocialfloripa/editais/comunitario2024, as
quais deverão ser cadastradas e enviadas para
análise até às 23h59m59s do dia 09 de
Fevereiro de 2024’. LEIA-SE: 4. DA INSCRIÇÃO - 4.1.
‘A apresentação das propostas/plano de trabalho
pelas OSCs será gratuita e ocorrerá por meio da
Plataforma Eletrônica do Sistema de Gestão de
Parcerias do Município de Florianópolis, através do
endereço https://investidor.bussolasocial.com.br/a
ssistenciasocialfloripa/editais/comunitario2024, as
quais deverão ser cadastradas e enviadas para
análise até às 23h59m59s do dia 14 de
Fevereiro de 2024’. ONDE SE LÊ: 4.10 - XXIII. No
campo ‘Declaração de não incorrência em
vedações legais’: inserir Declaração do
representante legal da organização da sociedade
civil informando que a organização e seus
dirigentes não incorrem em quaisquer das
vedações previstas na Lei Federal n. 13.019 de
2014, conforme modelo disponível no documento
ANEXO III. LEIA-SE: 4.10 - XXIII. No campo
‘Declaração de não incorrência em vedações
legais’: inserir Declaração assinada POR TODOS os
dirigentes elencados na certidão de breve relato,
bem como na relação nominal de dirigentes da
organização da sociedade civil informando que a
organização e seus dirigentes não incorrem em
quaisquer das vedações previstas na Lei Federal n.
13.019 de 2014, conforme modelo disponível no
documento ANEXO III. Art. 2º Altera-se itens do
Anexo III do edital incluindo informações
complementares conforme Art. 1º desta errata
ONDE SE LÊ: 4.10 - XXIII. No campo ‘Declaração de
não incorrência em vedações legais’: inserir
Declaração do representante legal da organização
da sociedade civil informando que a organização e
seus dirigentes não incorrem em quaisquer das
vedações previstas na Lei Federal n. 13.019 de
2014, conforme modelo disponível no documento
ANEXO III. LEIA-SE: 4.10 - XXIII. No campo
‘Declaração de não incorrência em vedações
legais’: inserir Declaração assinada POR TODOS os
dirigentes elencados na certidão de breve relato,
bem como na relação nominal de dirigentes da
organização da sociedade civil informando que a
organização e seus dirigentes não incorrem em
quaisquer das vedações previstas na Lei Federal n.
13.019 de 2014, conforme modelo disponível no
documento ANEXO III. Art. 2º Altera-se itens do
Anexo III do edital incluindo informações
complementares conforme Art. 1º desta errata.
Florianópolis, 02 de fevereiro de 2024. Leandro
Antônio Soares Lima - Secretário Municipal de
Assistência Social.
</t>
        </r>
      </text>
    </comment>
    <comment ref="H7" authorId="0">
      <text>
        <r>
          <rPr>
            <b/>
            <sz val="9"/>
            <rFont val="Tahoma"/>
            <family val="0"/>
          </rPr>
          <t>195529:</t>
        </r>
        <r>
          <rPr>
            <sz val="9"/>
            <rFont val="Tahoma"/>
            <family val="0"/>
          </rPr>
          <t xml:space="preserve">
COMUNICADO DE SUSPENSÃO DE EDITAL DE
CHAMAMENTO PÚBLICO PARA SELEÇÃO DE
ORGANIZAÇÕES DA SOCIEDADE CIVIL (OSC's) NA
ÁREA DO DESPORTO COMUNITÁRIO No
043.000/SMLCP/2023 – O MUNICÍPIO DE
FLORIANÓPOLIS, por meio da Secretaria Municipal
de Assistência Social, no uso de suas atribuições
que lhe são conferidas pela Lei Complementar no
736/2023, torna pública a suspensão, pelo prazo de
30 (trinta) dias, do EDITAL DE CHAMAMENTO
PÚBLICO No 43/SMLCP/2023. Florianópolis, de 20 de fevereiro de 2024. Waldyvio da Costa Paixão -
Secretário Municipal Adjunto de Assistência Social.</t>
        </r>
      </text>
    </comment>
    <comment ref="H12" authorId="0">
      <text>
        <r>
          <rPr>
            <b/>
            <sz val="9"/>
            <rFont val="Tahoma"/>
            <family val="0"/>
          </rPr>
          <t>195529:</t>
        </r>
        <r>
          <rPr>
            <sz val="9"/>
            <rFont val="Tahoma"/>
            <family val="0"/>
          </rPr>
          <t xml:space="preserve">
PORTARIA Nº 021/SMLCP/2024 A SECRETÁRIA
MUNICIPAL DE LICITAÇÕES CONTRATOS E
PARCERIAS, no uso das atribuições conferidas pela
Lei Federal nº 13.019/2014, Decreto Municipal nº
25.043/2023 e Instrução Normativa 33/2024, do
Tribunal de Contas do Estado de Santa
Catarina, RESOLVE: Art. 1º. Designar membros
para comporem, sob a presidência do primeiro, a
Comissão de Seleção do Edital de Chamamento
Público para Seleção de Organizações da Sociedade
Civil na Área do Desporto Comunitário nº
043.000/SMLCP/2023. Art. 2º. A Comissão será
composta pelos seguintes servidores: I - Aníbal Julian Curti Gonzalez, matrícula n. 71992-7; II -
Gisele Marilene de Souza Ávila, matrícula n. 70717-
1; III - Tiago Jaime de Souza, matrícula nº 34453-0;
IV - Stacy Domingues Dabovich Aquilera, matrícula
72162-0; V - Juliana Souza e Silva, matrícula 33571-
1; VI - Rosilei Elizani de Melo, matrícula 75248-7;
VII - Waldyvio da Costa Paixão Júnior, matrícula
66038-8; VIII - Marcelene Bonin Martins, matrícula
34202-5; IX - Milton Coelho Pires Júnior, matrícula
5502-6; e X - Marcos Aurélio Vicente Filho,
matrícula 66242-9.Art. 3º. A Comissão será
responsável pela análise das propostas
apresentadas pelas Organizações da Sociedade
Civil conforme as normas estabelecidas no referido
Edital visando a seleção de OSC interessadas em
celebrar Termos de Colaboração com objetivo de
executar projetos de inclusão social pelo desporto
comunitário, no âmbito do Município de
Florianópolis.Art. 4º. A comissão exercerá sua
função de acordo com o Decreto Municipal nº
25.043/2023, concedendo-se aos membros
designados no art. 2º, desta Portaria, a gratificação
por atividades especiais, conforme disposto na
Instrução Normativa SMA nº 006/2015. Art.
5º. Esta Comissão terá prazo de duração até o
dia 30 de junho de 2024.Art. 6º. Esta Portaria entra
em vigor na data de sua
publicação. Florianópolis, 06 de fevereiro de
2024. KATHERINE SCHREINER . Secretária
Municipal de Licitações, Contratos e Parcerias.</t>
        </r>
      </text>
    </comment>
    <comment ref="H13" authorId="0">
      <text>
        <r>
          <rPr>
            <b/>
            <sz val="9"/>
            <rFont val="Tahoma"/>
            <family val="2"/>
          </rPr>
          <t>195529:</t>
        </r>
        <r>
          <rPr>
            <sz val="9"/>
            <rFont val="Tahoma"/>
            <family val="2"/>
          </rPr>
          <t xml:space="preserve">
PORTARIA Nº 033/SMLCP/2024 - A SECRETÁRIA
MUNICIPAL DE LICITAÇÕES, CONTRATOS E
PARCERIAS, no uso das atribuições conferidas pela
Lei Complementar Municipal nº 736/2023, Decreto
Municipal nº 25.043/2023 e Instrução Normativa
33/2024, do Tribunal de Contas do Estado de Santa
Catarina, RESOLVE: Art. 1°. Alterar o artigo 1º, da
Portaria nº 021/SMLCP/2024, para incluir o
servidor XI - Robson Luiz Vieira, matrícula 66893-1,
na Comissão de Seleção do Edital de Chamamento
Público para Seleção de Organizações da Sociedade
Civil na Área do Desporto Comunitário nº
043.000/SMLCP/2023. Art. 2º. O artigo 4ª, da
Portaria nº 021/SMLCP/2024, não se aplica aoservidor indicado na letra “X”, matrícula 66242-9.
Art. 3º. Esta Portaria entra em vigor na data de sua
publicação. Florianópolis, 26 de março de 2024.
KATHERINE SCHREINER - Secretária Municipal de
Licitações, Contratos e Parcerias.</t>
        </r>
      </text>
    </comment>
  </commentList>
</comments>
</file>

<file path=xl/comments3.xml><?xml version="1.0" encoding="utf-8"?>
<comments xmlns="http://schemas.openxmlformats.org/spreadsheetml/2006/main">
  <authors>
    <author>Jaque Silva</author>
    <author>195529</author>
  </authors>
  <commentList>
    <comment ref="H5" authorId="0">
      <text>
        <r>
          <rPr>
            <b/>
            <sz val="9"/>
            <rFont val="Segoe UI"/>
            <family val="2"/>
          </rPr>
          <t>Jaque Silva:</t>
        </r>
        <r>
          <rPr>
            <sz val="9"/>
            <rFont val="Segoe UI"/>
            <family val="2"/>
          </rPr>
          <t xml:space="preserve">
RESULTADO PRELIMINAR DO PROCESSO DE
CHAMAMENTO PÚBLICO Nº 001/2023 —
REALIZADA EM 03/01/2024 ÀS 13h00min.O
Município de Florianópolis, por intermédio da
Comissão Julgadora do Processo de Chamamento
Público nº 001/2023 torna público aos interessados
que restaram classificadas as Organizações Sociais
na seguinte ordem: Instituto de Desenvolvimento
Ensino e Assistência à Saúde - IDEAS, Instituto
Brasileiro de Saúde, Ensino, Pesquisa e Extensão
para o Desenvolvimento Humano - IBSAÚDE e
Hospital Mahatma Gandhi. Ficaram pendentes de
diligência as entidades: Instituto Beneficente de
Habitação, Assistência Social, de Educação e Saúde
- IBHASES, Fundação de Apoio ao Hemosc/Cepon –
FAHECE e Instituto Núcleo de Apoio às Políticas
Públicas - INAPP, no prazo de 24 horas a partir da
presente publicação. Da mesma forma, informa
que restou inabilitada o Instituto de Gestão,
Administração e Pesquisa em Saúde – IGAPS.
Informa, por fim, que o relatório de julgamento se
encontra acostado aos autos do processo. A
Comissão abre prazo de 02 (dois) dias úteis para
interposição de recurso administrativo, conforme
preceitua o subitem 12.2 do edital.Florianópolis, 03
de janeiro de 2024.LUANA RIOS - PRESIDENTE DA
COMISSÃO, TALITA CRISTINE – MEMBRO, SHAYANE
DAMAZIO – MEMBRO, FERNANDA KAROLINE
MELCHIOR – MEMBRO, PATRICIA NALOVAIKO –
MEMBRO, MARINA GUTHIÁ - MEMBRO</t>
        </r>
      </text>
    </comment>
    <comment ref="H7" authorId="0">
      <text>
        <r>
          <rPr>
            <b/>
            <sz val="9"/>
            <rFont val="Segoe UI"/>
            <family val="0"/>
          </rPr>
          <t>Jaque Silva:</t>
        </r>
        <r>
          <rPr>
            <sz val="9"/>
            <rFont val="Segoe UI"/>
            <family val="0"/>
          </rPr>
          <t xml:space="preserve">
RESULTADO FINAL DO PROCESSO DE
CHAMAMENTO PÚBLICO Nº 001/2023 - O
Município de Florianópolis, por intermédio da
Comissão Julgadora do Processo de Chamamento
Público nº 001/2023 torna público aos interessados
que após diligências, restaram classificadas as
Organizações Sociais: Instituto de Desenvolvimento
Ensino e Assistência à Saúde - IDEAS, Instituto
Brasileiro de Saúde, Ensino, Pesquisa e Extensãopara o Desenvolvimento Humano – IBSAÚDE,
Hospital Mahatma Gandhi, Instituto Beneficente de
Habitação, Assistência Social, de Educação e Saúde
- IBHASES, Fundação de Apoio ao Hemosc/Cepon –
FAHECE e Instituto Núcleo de Apoio às Políticas
Públicas - INAPP. Da mesma forma, informa que
restou inabilitada o Instituto de Gestão,
Administração e Pesquisa em Saúde – IGAPS.
Informa, por fim, que o relatório de julgamento se
encontra acostado aos autos do processo. A
Comissão abre prazo de 02 (dois) dias úteis para
interposição de recurso administrativo, conforme
preceitua o subitem 11.5.4 do edital.Florianópolis,
05 de janeiro de 2024. LUANA RIOS - PRESIDENTE
DA COMISSÃO, TALITA CRISTINE – MEMBRO,
SHAYANE DAMAZIO – MEMBRO, FERNANDA
KAROLINE MELCHIOR – MEMBRO, PATRICIA
NALOVAIKO – MEMBRO, MARINA GUTHIÁ -
MEMBRO
</t>
        </r>
      </text>
    </comment>
    <comment ref="H6" authorId="0">
      <text>
        <r>
          <rPr>
            <b/>
            <sz val="9"/>
            <rFont val="Segoe UI"/>
            <family val="0"/>
          </rPr>
          <t>Jaque Silva:</t>
        </r>
        <r>
          <rPr>
            <sz val="9"/>
            <rFont val="Segoe UI"/>
            <family val="0"/>
          </rPr>
          <t xml:space="preserve">
PORTARIA CONJUNTA Nº 001/2024 - A
SECRETÁRIA MUNICIPAL DE ADMINISTRAÇÃO E A
SECRETÁRIA MUNICIPAL DE SAÚDE, com
fundamento no § 2º do art. 6º do Decreto n.
18.710/2018;RESOLVEM: Art. 1º RETIFICAR
PROCESSO DE CHAMAMENTO PÚBLICO CONJUNTO
Nº 001/2023 - UPA 24H NORTE DA ILHA e
PROCESSO DE CHAMAMENTO PÚBLICO CONJUNTO
Nº 02/2023 - UPA 24H CONTINENTE. Art. 2º.
Informar a seguinte retificação dos EDITAIS Nº
001/2023 e N° 002/2023, publicado no Diário
Oficial do Município n.º 3566 em 14 de dezembro
de 2023: Fica alterada a data de abertura do
Envelope nº 02 contida no item “h” do Preâmbulo,
onde se lê: 10/01/2024, LEIA-SE 11/01/2024.Art.
3º. Esta Portaria entra em vigor na data da sua
publicação no Diário Oficial Eletrônico do
Município. Florianópolis, 08 de janeiro de 2024.
KATHERINE SCHREINER - Secretária Municipal de
Administração e CRISTINA PIRES PAULUCI -
Secretária Municipal de Saúde</t>
        </r>
      </text>
    </comment>
    <comment ref="H8" authorId="1">
      <text>
        <r>
          <rPr>
            <b/>
            <sz val="9"/>
            <rFont val="Tahoma"/>
            <family val="0"/>
          </rPr>
          <t>195529:</t>
        </r>
        <r>
          <rPr>
            <sz val="9"/>
            <rFont val="Tahoma"/>
            <family val="0"/>
          </rPr>
          <t xml:space="preserve">
RESULTADO DA CHAMADA PÚBLICA Nº 01/2023 -
O Município de Florianópolis, por intermédio da
Comissão Julgadora do Processo de Chamamento
Público nº 01/2023, torna público aos interessados
que, após a análise dos recursos apresentados ao
resultado publicado no dia 16/02/2024 (DOEM
Edição n.3627), ficou mantida a seguinte
classificação: 1º - Instituto Beneficente de
Habitação, Assistência Social, de Educação e Saúde
(IBHASES); 2º - Instituto de Desenvolvimento
Ensino e Assistência à Saúde – IDEAS; 3º - Hospital
Mahatma Gandhi;. 4º - Instituto Núcleo de Apoio
às Políticas Públicas – INAPP. Informa que a Análise
Recursal e o Despacho de Homologação se
encontram acostados aos autos do processo. Fica o
- Instituto Beneficente de Habitação, Assistência
Social, de Educação e Saúde (IBHASES) autorizado a
celebrar contrato de gestão e intimado a
comparecer na sede da Secretaria de Saúde no
prazo de 05 (cinco) dias úteis. Florianópolis/SC, 01
de março de 2024. A Comissão</t>
        </r>
      </text>
    </comment>
    <comment ref="H9" authorId="1">
      <text>
        <r>
          <rPr>
            <b/>
            <sz val="9"/>
            <rFont val="Tahoma"/>
            <family val="0"/>
          </rPr>
          <t>195529:</t>
        </r>
        <r>
          <rPr>
            <sz val="9"/>
            <rFont val="Tahoma"/>
            <family val="0"/>
          </rPr>
          <t xml:space="preserve">
DECISÃO - RECURSOS ADMINISTRATIVOS
APRESENTADOS – EDITAL DE CHAMAMENTO
PÚBLICO 001/2023. O Município de Florianópolis,
por intermédio da Comissão Julgadora do Processo
de Chamamento Público nº 001/2023 torna público
aos interessados, Decisão proferida quanto aos
recursos apresentados pelas proponentes:
Fundação de Apoio ao Hemosc e Cepon/FAHECE,
IBSAUDE, Instituto de Desenvolvimento Ensino e
Assistência a Saúde – IDEAS e IBHASES. Da análise
efetuada, esta Comissão Julgadora conclui que com
exceção da correção da pontuação final da Nota
Técnica e da nota de Avaliação Final do IDEAS, pelo
indeferimento dos demais recursos apresentados.
O aumento da pontuação do IDEAS não interfere
no resultado final, mantendo a mesma classificação
de todas as entidades. A Comissão informa, por
fim, que o relatório expedido pela Comissão
Julgadora se encontra acostado aos autos do
processo. Florianópolis, 01 de março de 2024.
COMISSÃO JULGADORA.</t>
        </r>
      </text>
    </comment>
    <comment ref="H10" authorId="1">
      <text>
        <r>
          <rPr>
            <b/>
            <sz val="9"/>
            <rFont val="Tahoma"/>
            <family val="0"/>
          </rPr>
          <t>195529:</t>
        </r>
        <r>
          <rPr>
            <sz val="9"/>
            <rFont val="Tahoma"/>
            <family val="0"/>
          </rPr>
          <t xml:space="preserve">
RESULTADO DA CHAMADA PÚBLICA Nº 01/2024 -
O Município de Florianópolis, por intermédio da
Comissão Julgadora do Processo de Chamamento
Público nº 01/2024, torna público aos interessados
que, após a análise dos recursos apresentados ao
resultado publicado no dia 11/03/2024 (DOEM
Edição n.3643), ficou mantida a seguinte
classificação: 1º - Irmandade da Santa Casa de
Misericórdia de São Bernardo do Campo; 2º -
Instituto Maria Schmitt de Desenvolvimento de
Ensino, Assistência Social e Saúde do Cidadão -
IMAS; 3º - Instituto de Desenvolvimento Ensino e
Assistência à Saúde - IDEAS; 4º - Instituto Brasileiro
de Saúde, Ensino, Pesquisa e Extensão para o
Desenvolvimento Humano - IBSAÚDE. Informa que
a Análise Recursal e o Despacho de Homologação
se encontram acostados aos autos do processo.
Fica a Irmandade da Santa Casa de Misericórdia de
São Bernardo do Campo autorizada a celebrar
contrato de gestão e intimada a comparecer na
sede da Secretaria de Saúde no prazo de 05 (cinco)
dias úteis. Florianópolis/SC, 01 de abril de 2024. A
Comissão Julgadora.</t>
        </r>
      </text>
    </comment>
  </commentList>
</comments>
</file>

<file path=xl/comments4.xml><?xml version="1.0" encoding="utf-8"?>
<comments xmlns="http://schemas.openxmlformats.org/spreadsheetml/2006/main">
  <authors>
    <author>Jaque Silva</author>
    <author>195529</author>
  </authors>
  <commentList>
    <comment ref="H5" authorId="0">
      <text>
        <r>
          <rPr>
            <b/>
            <sz val="9"/>
            <rFont val="Segoe UI"/>
            <family val="2"/>
          </rPr>
          <t>RESULTADO PRELIMINAR DO PROCESSO DE
CHAMAMENTO PÚBLICO Nº 002/2023O Município
de Florianópolis, por intermédio da Comissão
Julgadora do Processo de Chamamento Público nº
002/2023 torna público aos interessados que
restaram classificadas as Organizações Sociais na
seguinte ordem: Instituto de Desenvolvimento
Ensino e Assistência à Saúde - IDEAS e Hospital
Mahatma Gandhi. Ficaram pendentes de diligência
as entidades: Instituto Beneficente de Habitação,
Assistência Social, de Educação e Saúde - IBHASES e
Fundação de Apoio ao Hemosc/Cepon – FAHECE,
no prazo de 24 horas a partir da presente
publicação. Da mesma forma, informa que restou
inabilitada o Instituto de Gestão, Administração e
Pesquisa em Saúde – IGAPS. Informa, por fim, que
o relatório de julgamento se encontra acostado aos
autos do processo. A Comissão abre prazo de 02
(dois) dias úteis para interposição de recurso
administrativo, conforme preceitua o subitem 12.2
do editalFlorianópolis, 04 de janeiro de 2024.
LUANA RIOS - PRESIDENTE DA COMISSÃO, TALITA
CRISTINE – MEMBRO, SHAYANE DAMAZIO –
MEMBRO, FERNANDA KAROLINE MELCHIOR –
MEMBRO, PATRICIA NALOVAIKO – MEMBRO,
MARINA GUTHIÁ - MEMBRO</t>
        </r>
      </text>
    </comment>
    <comment ref="H7" authorId="0">
      <text>
        <r>
          <rPr>
            <b/>
            <sz val="9"/>
            <rFont val="Segoe UI"/>
            <family val="0"/>
          </rPr>
          <t>Jaque Silva:</t>
        </r>
        <r>
          <rPr>
            <sz val="9"/>
            <rFont val="Segoe UI"/>
            <family val="0"/>
          </rPr>
          <t xml:space="preserve">
RESULTADO FINAL DO PROCESSO DE
CHAMAMENTO PÚBLICO Nº 002/2023 - O
Município de Florianópolis, por intermédio da
Comissão Julgadora do Processo de Chamamento
Público nº 002/2023 torna público aos interessados
que após diligências, restaram classificadas as
Organizações Sociais: Instituto de Desenvolvimento
Ensino e Assistência à Saúde - IDEAS, Hospital
Mahatma Gandhi, Instituto Beneficente de
Habitação, Assistência Social, de Educação e Saúde
– IBHASES e Fundação de Apoio ao Hemosc/Cepon
– FAHECE. Da mesma forma, informa que restou
inabilitada o Instituto de Gestão, Administração e
Pesquisa em Saúde – IGAPS. Informa, por fim, que
o relatório de julgamento se encontra acostado aos
autos do processo. A Comissão abre prazo de 02
(dois) dias úteis para interposição de recurso
administrativo, conforme preceitua o subitem
11.5.4 do edital.Florianópolis, 05 de janeiro de
2024. LUANA RIOS - PRESIDENTE DA COMISSÃO,
TALITA CRISTINE – MEMBRO, SHAYANE DAMAZIO –
MEMBRO, FERNANDA KAROLINE MELCHIOR –
MEMBRO, PATRICIA NALOVAIKO – MEMBRO,
MARINA GUTHIÁ – MEMBRO</t>
        </r>
      </text>
    </comment>
    <comment ref="H6" authorId="0">
      <text>
        <r>
          <rPr>
            <b/>
            <sz val="9"/>
            <rFont val="Segoe UI"/>
            <family val="0"/>
          </rPr>
          <t>Jaque Silva:</t>
        </r>
        <r>
          <rPr>
            <sz val="9"/>
            <rFont val="Segoe UI"/>
            <family val="0"/>
          </rPr>
          <t xml:space="preserve">
PORTARIA CONJUNTA Nº 001/2024 - A
SECRETÁRIA MUNICIPAL DE ADMINISTRAÇÃO E A
SECRETÁRIA MUNICIPAL DE SAÚDE, com
fundamento no § 2º do art. 6º do Decreto n.
18.710/2018;RESOLVEM: Art. 1º RETIFICAR
PROCESSO DE CHAMAMENTO PÚBLICO CONJUNTO
Nº 001/2023 - UPA 24H NORTE DA ILHA e
PROCESSO DE CHAMAMENTO PÚBLICO CONJUNTO
Nº 02/2023 - UPA 24H CONTINENTE. Art. 2º.
Informar a seguinte retificação dos EDITAIS Nº
001/2023 e N° 002/2023, publicado no Diário
Oficial do Município n.º 3566 em 14 de dezembro
de 2023: Fica alterada a data de abertura do
Envelope nº 02 contida no item “h” do Preâmbulo,
onde se lê: 10/01/2024, LEIA-SE 11/01/2024.Art.
3º. Esta Portaria entra em vigor na data da sua
publicação no Diário Oficial Eletrônico do
Município. Florianópolis, 08 de janeiro de 2024.
KATHERINE SCHREINER - Secretária Municipal de
Administração e CRISTINA PIRES PAULUCI -
Secretária Municipal de Saúde</t>
        </r>
      </text>
    </comment>
    <comment ref="H8" authorId="1">
      <text>
        <r>
          <rPr>
            <b/>
            <sz val="9"/>
            <rFont val="Tahoma"/>
            <family val="0"/>
          </rPr>
          <t>195529:</t>
        </r>
        <r>
          <rPr>
            <sz val="9"/>
            <rFont val="Tahoma"/>
            <family val="0"/>
          </rPr>
          <t xml:space="preserve">
RESULTADO DA CHAMADA PÚBLICA Nº 02/2023 -
O Município de Florianópolis, por intermédio da
Comissão Julgadora do Processo de Chamamento
Público nº 02/2023, torna público aos interessados
que, após a análise dos recursos apresentados ao
resultado publicado no dia 16/02/2024 (DOEM
Edição n.3627), ficou mantida a seguinte
classificação: 1º - Instituto Beneficente de
Habitação, Assistência Social, de Educação e Saúde
(IBHASES); 2º - Hospital Mahatma Gandhi; 3º -
Instituto de Desenvolvimento Ensino e Assistência
à Saúde – IDEAS. Informa que a Análise Recursal e
o Despacho de Homologação se encontram
acostados aos autos do processo. Fica o - Instituto
Beneficente de Habitação, Assistência Social, de Educação e Saúde (IBHASES) autorizado a celebrar
contrato de gestão e intimado a comparecer na
sede da Secretaria de Saúde no prazo de 05 (cinco)
dias úteis. Florianópolis/SC, 01 de março de 2024.
A Comissão.</t>
        </r>
      </text>
    </comment>
    <comment ref="H9" authorId="1">
      <text>
        <r>
          <rPr>
            <b/>
            <sz val="9"/>
            <rFont val="Tahoma"/>
            <family val="0"/>
          </rPr>
          <t>195529:</t>
        </r>
        <r>
          <rPr>
            <sz val="9"/>
            <rFont val="Tahoma"/>
            <family val="0"/>
          </rPr>
          <t xml:space="preserve">
DECISÃO - RECURSOS ADMINISTRATIVOS
APRESENTADOS – EDITAL DE CHAMAMENTO
PÚBLICO 002/2023. O Município de Florianópolis,
por intermédio da Comissão Julgadora do Processo
de Chamamento Público nº 002/2023 torna público
aos interessados, Decisão proferida quanto aos
recursos apresentados pelas proponentes:
Fundação de Apoio ao Hemosc e Cepon/FAHECE,
Hospital Mahatma Gandhi, Instituto de
Desenvolvimento Ensino e Assistência a Saúde –
IDEAS e IBHASES. Da análise efetuada, esta
Comissão Julgadora conclui que com exceção da
correção da pontuação final da Nota Técnica e da
nota de Avaliação Final do IDEAS, pelo
indeferimento dos demais recursos apresentados.
O aumento da pontuação do IDEAS não interfere
no resultado final, mantendo a mesma classificação
de todas as entidades. A Comissão informa, por
fim, que o relatório expedido pela Comissão
Julgadora se encontra acostado aos autos do
processo. Florianópolis, 01 de março de 2024.
COMISSÃO JULGADORA.</t>
        </r>
      </text>
    </comment>
    <comment ref="H10" authorId="1">
      <text>
        <r>
          <rPr>
            <b/>
            <sz val="9"/>
            <rFont val="Tahoma"/>
            <family val="2"/>
          </rPr>
          <t>195529:</t>
        </r>
        <r>
          <rPr>
            <sz val="9"/>
            <rFont val="Tahoma"/>
            <family val="2"/>
          </rPr>
          <t xml:space="preserve">
EXTRATO DO CONTRATO DE GESTÃO Nº
002/2024/SMS. OBJETO: Contratação de entidade
de direito privado sem fins lucrativos, qualificada
como Organização Social para área de atuação na
Unidade de Pronto Atendimento – UPA 24H, no
âmbito do Município de Florianópolis para a
gestão, operacionalização e execução dos serviços
de saúde na Unidade de Pronto Atendimento –
UPA 24H Continente, conforme especificações
contidas no Edital de Chamamento Público n°
002/2023, em consonância com as Políticas de
Saúde do Sistema único de Saúde – SUS, diretrizes
e programas da Secretaria Municipal de Saúde de
Florianópolis – SMS/Fpolis , Anexos Técnicos e
Plano de Trabalho aprovado, parte integrante do
instrumento. NÚMERO E MODALIDADE DA
LICITAÇÃO: Edital de Chamamento Público n°
002/2023 Contratada: INSTITUTO BENEFICENTE DE
HABITAÇÃO, ASSISTÊNCIA SOCIAL, DE EDUCAÇÃO
E SAÚDE (IBHASES), pessoa jurídica de direito
privado, sem fins lucrativos, qualificada como
Organização Social de Saúde pelo Decreto
Municipal nº 23.344/2021, na forma da Lei
Municipal n. 10.372/2018 e do Decreto
n°18.710/2018, com sede Rua Sebastião Furtado
Pereira, 60, Barreiros – São José/SC, CEP 88.117-
400, inscrita no CNPJ/MF sob nº 11.421.131/0001-
69.DO VALOR GLOBAL/ANUAL: R$ 11.708.111,34
(onze milhões, setecentos e oito mil, cento e onze
reais e trinta e quatro centavos) Pela prestação
dos serviços especificados no Contrato de Gestão
e seus anexos. VIGÊNCIA: A vigência do presente
contrato será de 60 (sessenta) meses, a contar da
assinatura deste instrumento, podendo ser prorrogada o interesse de ambas as partes,
conforme legislação vigente. DOTAÇÃO: Custeio
Órgão: 35.03 - Fundo Municipal de Saúde
Projeto/Atividade: 4.178 Elemento de Despesa:
3.3.50.85 Fonte de Recurso: 5500, 6012 e 5621
Investimento; Órgão: 35.03 - Fundo Municipal de
Saúde Projeto/Atividade: 4.178 Elemento de
Despesa: 4.4.50.42 Fonte de Recurso: 5500, 6012 e
5621 FUNDO MUNICIPAL DE SAÚDE. DATA
ASSINATURA: 26/03/2024. SIGNATÁRIOS: Prefeito
Topázio Silveira Neto, pela Prefeitura Municipal de
Florianópolis, Cristina Pires Pauluci, pelo Órgão
Supervisor-Secretaria Municipal de Saúde/FMS e
Sandro Andretti da Costa, pela organização Social.</t>
        </r>
      </text>
    </comment>
    <comment ref="H11" authorId="1">
      <text>
        <r>
          <rPr>
            <b/>
            <sz val="9"/>
            <rFont val="Tahoma"/>
            <family val="0"/>
          </rPr>
          <t>195529:</t>
        </r>
        <r>
          <rPr>
            <sz val="9"/>
            <rFont val="Tahoma"/>
            <family val="0"/>
          </rPr>
          <t xml:space="preserve">
EXTRATO DO CONTRATO DE GESTÃO Nº
002/2024/SMS. OBJETO: Contratação de entidade
de direito privado sem fins lucrativos, qualificada
como Organização Social para área de atuação na
Unidade de Pronto Atendimento – UPA 24H, no
âmbito do Município de Florianópolis para a
gestão, operacionalização e execução dos serviços
de saúde na Unidade de Pronto Atendimento –
UPA 24H Continente, conforme especificações
contidas no Edital de Chamamento Público n°
002/2023, em consonância com as Políticas de
Saúde do Sistema único de Saúde – SUS, diretrizes
e programas da Secretaria Municipal de Saúde de
Florianópolis – SMS/Fpolis , Anexos Técnicos e
Plano de Trabalho aprovado, parte integrante do
instrumento. NÚMERO E MODALIDADE DA
LICITAÇÃO: Edital de Chamamento Público n°
002/2023 Contratada: INSTITUTO BENEFICENTE DE
HABITAÇÃO, ASSISTÊNCIA SOCIAL, DE EDUCAÇÃO
E SAÚDE (IBHASES), pessoa jurídica de direito
privado, sem fins lucrativos, qualificada como
Organização Social de Saúde pelo Decreto
Municipal nº 23.344/2021, na forma da Lei
Municipal n. 10.372/2018 e do Decreto
n°18.710/2018, com sede Rua Sebastião Furtado
Pereira, 60, Barreiros – São José/SC, CEP 88.117-
400, inscrita no CNPJ/MF sob nº 11.421.131/0001-
69.DO VALOR GLOBAL/ANUAL: R$ 11.708.111,34
(onze milhões, setecentos e oito mil, cento e onze
reais e trinta e quatro centavos) Pela prestação
dos serviços especificados no Contrato de Gestão
e seus anexos. VIGÊNCIA: A vigência do presente
contrato será de 60 (sessenta) meses, a contar da
assinatura deste instrumento, podendo ser
prorrogada o interesse de ambas as partes,
conforme legislação vigente. DOTAÇÃO: Custeio
Órgão: 35.03 - Fundo Municipal de Saúde
Projeto/Atividade: 4.178 Elemento de Despesa:
3.3.50.85 Fonte de Recurso: 5500, 6012 e 5621
Investimento; Órgão: 35.03 - Fundo Municipal de
Saúde Projeto/Atividade: 4.178 Elemento de
Despesa: 4.4.50.42 Fonte de Recurso: 5500, 6012 e
5621 FUNDO MUNICIPAL DE SAÚDE. DATA
ASSINATURA: 26/03/2024. SIGNATÁRIOS: Prefeito
Topázio Silveira Neto, pela Prefeitura Municipal deFlorianópolis, Cristina Pires Pauluci, pelo Órgão
Supervisor-Secretaria Municipal de Saúde/FMS e
Sandro Andretti da Costa, pela organização Social.</t>
        </r>
      </text>
    </comment>
  </commentList>
</comments>
</file>

<file path=xl/comments5.xml><?xml version="1.0" encoding="utf-8"?>
<comments xmlns="http://schemas.openxmlformats.org/spreadsheetml/2006/main">
  <authors>
    <author>Jaque Silva</author>
    <author>195529</author>
  </authors>
  <commentList>
    <comment ref="G4" authorId="0">
      <text>
        <r>
          <rPr>
            <b/>
            <sz val="9"/>
            <rFont val="Segoe UI"/>
            <family val="0"/>
          </rPr>
          <t>Jaque Silva:</t>
        </r>
        <r>
          <rPr>
            <sz val="9"/>
            <rFont val="Segoe UI"/>
            <family val="0"/>
          </rPr>
          <t xml:space="preserve">
PORTARIA CONJUNTA Nº 002/2024 - A
SECRETÁRIA MUNICIPAL DE ADMINISTRAÇÃO E A
SECRETÁRIA MUNICIPAL DE SAÚDE, com
fundamento no § 2º do art. 6º do Decreto n.
18.710/2018; RESOLVEM:.Art. 1º TORNAR PÚBLICO
O PROJETO DE TRANSFERÊNCIA DE GESTÃO
DO COMPLEXO
DE SAÚDE DE FLORIANÓPOLIS PARA
ORGANIZAÇÃO SOCIAL EM SAÚDE, nos termos do
art. 5º do Decreto n. 18.710/2018.Art. 2º TORNAR
PÚBLICO O EDITAL DE CHAMAMENTO PÚBLICO
N.01/2024, nos termos do que determina o § 2º do
art. 6º do Decreto n. 18.710/2018.Art. 3º O Edital
de Chamamento Público n. 01/2024 foi aprovado
junto ao Plano do Programa Creche e Saúde Já, nos
termos da Lei n. 10.372/2018 e do Decreto n.
18.710/2018, pelo Prefeito Municipal. Art. 4º São
informações pertinentes ao Edital de Chamamento
Público n. 01/2024, conforme determina o § 2º do
art. 6º do Decreto n. 18.710/2018:Processo de
Transferência do Gerenciamento: I
007796/2023;Objeto a ser descentralizado:
Contratação de entidade de direito privado sem
fins lucrativos, qualificada como Organização Social
(OS), para o gerenciamento, operacionalização e
execução das ações e serviços de saúde, no
Complexo de Saúde de Floriaópolis, localizado na Avenida Diomício Freitas, nº 3393 – Bairro Carianos
- Florianópolis/SC, conforme especificações
contidas no Anexo Técnico I;Forma de Seleção: as
propostas serão julgadas segundo os critérios deste
Edital, sendo classificadas conforme média
ponderada das Propostas Técnicas e
Econômicas;Abaixo dotação Orçamentária para
execução do objeto proposto:Órgão: 35 – Fundo
Municipal de Saúde de Florianópolis Unidade: 03 –
Contratualização de Serviços em Saúde
Projeto/Atividade: 4.178 – Gestão de Parcerias e
Contratualizações da Atenção Especializada
Elemento: 3.3.50.85 – Contrato de Gestão Fonte de
Recurso: 5500 – Recursos Próprios; Fonte de
Recurso: 6012 – Média e Alta Complexidade
Elemento: 4.4.50.42 – Auxílios Fonte de Recurso:
5501 – Recursos Próprios;Vigência do Contrato de
Gestão: 5 anos a partir da assinatura, prorrogáveis
por igual período.Art. 5º A minuta do Contrato de
Gestão e seus anexos técnicos constituem parte
integrante do Edital de Chamamento Público
n.01/2024.Art. 6º Esta Portaria entra em vigor na
data de sua publicação no Diário Oficial Eletrônico
do Município.Florianópolis, 08 de janeiro de 2024.
KATHERINE SCHREINER - Secretária Municipal de
Administração e CRISTINA PIRES PAULUCI -
Secretária Municipal de Saúde</t>
        </r>
      </text>
    </comment>
    <comment ref="G9" authorId="0">
      <text>
        <r>
          <rPr>
            <b/>
            <sz val="9"/>
            <rFont val="Segoe UI"/>
            <family val="0"/>
          </rPr>
          <t>Jaque Silva:</t>
        </r>
        <r>
          <rPr>
            <sz val="9"/>
            <rFont val="Segoe UI"/>
            <family val="0"/>
          </rPr>
          <t xml:space="preserve">
PORTARIA CONJUNTA Nº 003/2024 - A
SECRETÁRIA MUNICIPAL DE ADMINISTRAÇÃO E A
SECRETÁRIA MUNICIPAL DE SAÚDE, com
fundamento no art. 27º do Decreto n.
18.710/2018;RESOLVEM:Art. 1º DESIGNAR, as
servidoras: Talita Cristine Rosinsk – matrícula
250546 (especialista), Luana Rios Weber –
matrícula 659037; Shayane Damazio dos Santos –
matrícula 258296; Fernanda Karoline Melchior Silva
Pinto – matrícula 538540 (especialista),
representantes da Secretaria Municipal de Saúde;
Patrícia Nalovaiko Silveira - matrícula nº 27535-2 ,
Representante da Secretaria Municipal de
Adminstração, para sob Presidência da primeira,
comporem a Comissão Julgadora do Processo de
Chamamento Público Conjunto nº 001/2024 para a
contratação de entidade de direito privado sem
fins lucrativos, qualificada como Organização
Social, para a gestão, operacionalização e execução
dos serviços de saúde no Complexo de Saúde de
Florianópolis, da Prefeitura Municipal de
Florianópolis.Art. 2º Esta Comissão terá vigência
até 30/03/2024, podendo ser prorrogada à critério
dos gestores.Art. 3º Esta Portaria entra em vigor na
data de sua publicação no Diário Oficial Eletrônico
do Município.Florianópolis, 08 de janeiro de 2024.
KATHERINE SCHREINER - Secretária Municipal de
Administração e CRISTINA PIRES PAULUCI -
Secretária Municipal de Saúde</t>
        </r>
      </text>
    </comment>
    <comment ref="G7" authorId="1">
      <text>
        <r>
          <rPr>
            <b/>
            <sz val="9"/>
            <rFont val="Tahoma"/>
            <family val="0"/>
          </rPr>
          <t>195529:</t>
        </r>
        <r>
          <rPr>
            <sz val="9"/>
            <rFont val="Tahoma"/>
            <family val="0"/>
          </rPr>
          <t xml:space="preserve">
RESULTADO FINAL DO PROCESSO DE
CHAMAMENTO PÚBLICO Nº 001/2024 O
Município de Florianópolis, por intermédio da
Comissão Julgadora do Processo de Chamamento
Público nº 001/2024 torna público aos interessadosque restaram classificadas as Organizações Sociais
na seguinte ordem: Fundação de Apoio ao
Hemosc/Cepon – FAHECE - CNPJ 86.897.113/0001-
57; Instituto Brasileiro de Saúde, Ensino, Pesquisa e
Extensão para o Desenvolvimento Humano –
IBSAÚDE - CNPJ 07.836.454/0001-46; Instituto de
Desenvolvimento Ensino e Assistência à Saúde –
IDEAS - CNPJ 09.190.544/0001-38; Instituto de
Gestão, Administração e Pesquisa em Saúde –
IGAPS, inscrito no CNPJ 06.879.414/0001-19,
Irmandade da Santa Casa de Misericórdia de São
Bernardo do Campo, inscrita no CNPJ
47.708.771/0001-00 e o Instituto Maria Schmitt de
Desenvolvimento de Ensino, Assistência Social e
Saúde do Cidadão - IMAS, inscrito no CNPJ
28.700.530/0001-61. Da mesma forma, informa
que restou inabilitada: Beneficência Hospitalar de
Cesário Lange - BHCL, inscrita no CNPJ
50.351.626/0001-10 e VIVA RIO, inscrita no CNPJ
00.343.941/0001-28. Informa, por fim, que o
relatório de julgamento se encontra acostado aos
autos do processo. A Comissão abre prazo de 02
(dois) dias úteis para interposição de recurso
administrativo, conforme preceitua o subitem 12.4
do edital. Florianópolis, 26 de fevereiro de 2024.
TALITA CRISTINE ROSINSKI
PRESIDENTE DA COMISSÃO– LUANA RIOSO,
SHAYANE DAMAZIO –, FERNANDA KAROLINE
MELCHIOR – MEMBROS DA SECRETARIA
MUNICIPAL DE SAÚDE E PATRICIA NALOVAIKO
MEMBRO DA SECRETÁRIA MUNICIPAL DE
ADMINISTRAÇÃO. 
</t>
        </r>
      </text>
    </comment>
    <comment ref="G8" authorId="1">
      <text>
        <r>
          <rPr>
            <b/>
            <sz val="9"/>
            <rFont val="Tahoma"/>
            <family val="0"/>
          </rPr>
          <t>195529:</t>
        </r>
        <r>
          <rPr>
            <sz val="9"/>
            <rFont val="Tahoma"/>
            <family val="0"/>
          </rPr>
          <t xml:space="preserve">
PORTARIA CONJUNTA Nº 015/2024. A SECRETÁRIA
MUNICIPAL DE ADMINISTRAÇÃO E A SECRETÁRIA
MUNICIPAL DE SAÚDE, com fundamento no § 2º do
art. 6º do Decreto n. 18.710/2018; RESOLVEM: Art.
1º. Tornar público aos interessados que restaram
classificadas as Organizações Sociais participantes
do Processo de Chamamento Público nº 001/2024
na seguinte ordem: 1º - Irmandade da Santa Casa
de Misericórdia de São Bernardo do Campo; 2º -
Instituto Maria Schmitt de Desenvolvimento de
Ensino, Assistência Social e Saúde do Cidadão -
IMAS; 3º - Instituto de Desenvolvimento Ensino e
Assistência à Saúde - IDEAS; 4º - Instituto Brasileiro
de Saúde, Ensino, Pesquisa e Extensão para o
Desenvolvimento Humano - IBSAÚDE. Informa que
restaram inabilitadas as Organizações Sociais:
Beneficência Hospitalar de Cesário Lange - BHCL
pelo não atendimento ao item 10.2.3 do Edital e
VIVA RIO pelo não atendimento aos itens 10.1.3,
10.2.2.1 e 10.2.4.2. Restaram desclassificadas as
Organizações Sociais: Fundação de Apoio ao
Hemosc/Cepon – FAHECE e Instituto de Gestão,
Administração e Pesquisa em Saúde – IGAPS, por
não atingirem a pontuação mínima de 70 na Nota
Técnica. Será observada a recomendação da
Controladoria Geral do Município constante no
Relatório de Duo Diligence de Integridade – DDI
002/2024, na assinatura do Contrato. Informa, por
fim, que o Relatório de Julgamento expedido pela
Comissão Julgadora se encontra acostado aos
autos do processo. Abre-se o prazo de 05 (cinco)
dias úteis para interposição de recurso
administrativo, conforme preceitua o subitem
15.5.2 do Edital. Art. 2º. Esta Portaria entra em
vigor na data da sua publicação no Diário Oficial
Eletrônico do Município .Florianópolis, 11 de
Março de 2024. KATHERINE SCHREINER e CRISTINA
PIRES PAULUCI.</t>
        </r>
      </text>
    </comment>
  </commentList>
</comments>
</file>

<file path=xl/comments6.xml><?xml version="1.0" encoding="utf-8"?>
<comments xmlns="http://schemas.openxmlformats.org/spreadsheetml/2006/main">
  <authors>
    <author>195529</author>
  </authors>
  <commentList>
    <comment ref="G4" authorId="0">
      <text>
        <r>
          <rPr>
            <b/>
            <sz val="9"/>
            <rFont val="Tahoma"/>
            <family val="0"/>
          </rPr>
          <t>195529:</t>
        </r>
        <r>
          <rPr>
            <sz val="9"/>
            <rFont val="Tahoma"/>
            <family val="0"/>
          </rPr>
          <t xml:space="preserve">
COMUNICADO DE ABERTURA DO EDITAL –
PROCESSO DE INEXIGIBILIDADE DE
CHAMAMENTO PÚBLICO N°
001.000/SMLCP/2024. A Secretaria Municipal de
Licitações, Contratos e Parcerias, no uso das
atribuições que lhe são conferidas na Lei
Orçamentária Anual (LOA) nº 11.129, de 2023, Lei
Federal nº 13.019/2014, Decreto Municipal nº
25.043/2023 e Instrução Normativa 14/2012, do
Tribunal de Contas do Estado de Santa Catarina,
que regulamenta as parcerias entre a
Administração Pública e as Organizações da
Sociedade Civil, RESOLVE: Art. 1º. Publicar o Edital
de Processo de Inexigibilidade de Chamamento
Público N° 001.000/SMLCP/2024, entre esta
Secretaria e as ORGANIZAÇÕES DA SOCIEDADE CIVIL (OSC), nominalmente identificadas na Lei
Orçamentária Anual (LOA) nº 11.129, de 2023,
interessadas em executar PROJETOS
COMUNITÁRIOS, na esfera territorial do Município
de Florianópolis, no período de JUNHO/2024 à
DEZEMBRO/2024. Art. 2º. As inscrições para esse
Processo de Inexigibilidade se darão por meio da
Plataforma Eletrônica do Sistema de Gestão de
Parcerias do Município de Florianópolis, disponível
no endereço
eletrônico https://investidor.bussolasocial.com.br/
superintendencia/editais/impositivo2024 até o
dia 23 de fevereiro de 2024, às 23:59h. §1º. Caso a
OSC tenha qualquer dúvida com relação a esse
Processo de Inexigibilidade de Chamamento
Público, deverá requerer a interpretação ou
esclarecimento, através do email: smlcp.impositivo2024@pmf.sc.gov.br. Caso a
OSC tenha qualquer dúvida quanto à utilização da
Plataforma Eletrônica do Sistema de Gestão de
Parcerias, deverá requerer esclarecimento pelo email suporte@bussolasocial.com.br ou pelo chat
na plataforma de segundas às sextas-feiras, até as
19:00h, caso já tenha efetuado seu cadastro. §2º O
edital na íntegra pode ser consultado em anexo ao
final desta edição. Florianópolis 18 de janeiro de
2024. KATHERINE SCHREINER - Secretária
Municipal de Licitações, Contratos e Parcerias.</t>
        </r>
      </text>
    </comment>
    <comment ref="G5" authorId="0">
      <text>
        <r>
          <rPr>
            <b/>
            <sz val="9"/>
            <rFont val="Tahoma"/>
            <family val="0"/>
          </rPr>
          <t>195529:</t>
        </r>
        <r>
          <rPr>
            <sz val="9"/>
            <rFont val="Tahoma"/>
            <family val="0"/>
          </rPr>
          <t xml:space="preserve">
ERRATA AO EDITAL DE CHAMAMENTO PÚBLICO
Nº 001.000/SMLCP/2024 . – Publicado no Diário
Oficial Eletrônico do Município em 18 de janeiro de
2024, edição 3608. Art. 1°: Altera-se item 1.10 do
edital de chamamento público nº
001.000/SMLCP/2024 - tabela de cronogramas.
ONDE SE LÊ: Item 1.10.3 Apresentação das
Propostas/Planos de Trabalho Apresentação dos
Documentos até 23/02/2024. LEIA-SE: Item 1.10.3
Apresentação das Propostas/Planos de Trabalho
Apresentação dos Documentos até 01/03/2024.
Art. 2º As demais datas do item 1.10 não sofrerão
alterações. Florianópolis, 21 de fevereiro de 2024,
KATHERINE SCHREINER, Secretária Municipal de
Licitações, Contratos e Parcerias. (CONSULTAR
EDITAL NA ÍNTEGRA AO FINAL DESTA EDIÇÃO)</t>
        </r>
      </text>
    </comment>
    <comment ref="G9" authorId="0">
      <text>
        <r>
          <rPr>
            <b/>
            <sz val="9"/>
            <rFont val="Tahoma"/>
            <family val="0"/>
          </rPr>
          <t>195529:</t>
        </r>
        <r>
          <rPr>
            <sz val="9"/>
            <rFont val="Tahoma"/>
            <family val="0"/>
          </rPr>
          <t xml:space="preserve">
PORTARIA N° 018/SMLCP/2024 A SECRETÁRIA
MUNICIPAL DE LICITAÇÕES CONTRATOS E
PARCERIAS, no uso das atribuições conferidas pela
Lei Orçamentária Anual (LOA) n° 10.945, de 2022,
Lei Federal n° 13.019/2014, Decreto Municipal n°
25.043/2023 e Instrução Normativa 14/2012, do
Tribunal de Contas do Estado de Santa
Catarina. RESOLVE: Art. 1° Designar membros para
comporem a Comissão de Seleção/Órgão Técnico
Colegiado do edital – Processo de Inexigibilidade
de Chamamento Público N°
001.000/SMLCP/2024. Art. 2° A comissão será
composta pelos seguintes servidores: I – Matheus
Inácio de Souza, representante da Secretaria
Municipal da Casa Civil, matrícula: 66044-2. IIGuilherme Magalhães Homem, representante da
Secretaria Municipal da Casa Civil, matrícula:
66035-3. III – Sônia Santos Lima de Carvalho,
representante da Secretaria Municipal de
Educação, matrícula: 13104-0. IV – Rodrigo
Nascimento Lisboa, representante da Secretaria
Municipal de Assistência Social, matrícula: 18523-0.
V – Membro: Mislaine Edna Pereira, representante
da Secretaria Municipal de Saúde, matrícula:33833-
8. VI – Milton Coelho Pires Junior, representante da
Controladoria-Geral do Município, matrícula
05502-6. VII – Helmute Littig Jr, representante da
Secretaria Municipal Continente, matrícula: 64887-
6, VIII – Bianka Marlete Machado Teixeira,
representante da Secretaria Municipal de
Licitações, Contratos e Parcerias, matrícula: 34142-
8, IX – Ana Karolina de Oliveira, representante da
Secretaria Municipal de Licitações, Contratos e
Parcerias, matrícula: 66939-3. X - Vinícius Souto
dos Santos, matrícula: 66355-7, representante da
Secretaria Municipal de Licitações, Contratos e
Parcerias. XI - Marcelo Savas Fuhrmeister,
representante da Secretaria Municipal de
Licitações, Contratos e Parcerias, matrícula: 65980-
0 e XII - Douglas Pires Fortkamp, representante da
Secretaria Municipal de Licitações, Contratos e
Parcerias, matrícula: 66089-2. Art. 3° - A comissão
exercerá sua função de acordo com o Decreto
Municipal n° 25.043/2023. Art. 4° - Esta Portaria
entra em vigor na data de sua publicação.
Florianópolis, 28 de fevereiro de 2024. KATHERINE
SCHREINER -Secretária Municipal de Licitações
Contratos e Parcerias.</t>
        </r>
      </text>
    </comment>
  </commentList>
</comments>
</file>

<file path=xl/comments7.xml><?xml version="1.0" encoding="utf-8"?>
<comments xmlns="http://schemas.openxmlformats.org/spreadsheetml/2006/main">
  <authors>
    <author>195529</author>
  </authors>
  <commentList>
    <comment ref="H5" authorId="0">
      <text>
        <r>
          <rPr>
            <b/>
            <sz val="9"/>
            <rFont val="Tahoma"/>
            <family val="0"/>
          </rPr>
          <t>195529:</t>
        </r>
        <r>
          <rPr>
            <sz val="9"/>
            <rFont val="Tahoma"/>
            <family val="0"/>
          </rPr>
          <t xml:space="preserve">
EXTRATO DA JUSTIFICATIVA DO TERMO DE
DISPENSA DE CHAMAMENTO PÚBLICO – Nº
002.000/SMLCP/2024: Parceiro: SOCIEDADE
ESPÍRITA DE RECUPERAÇÃO, TRABALHO E
EDUCAÇÃO - SERTE, CNPJ sob o nº.
83.886.648/0001-34. Objeto: executar o Plano de
Trabalho para atendimento de 240 (duzentos e
quarenta) crianças dentro da faixa etária a partir de
04 (quatro) meses para atendimento da educação
infantil, em parceria com a Secretaria Municipal de
Educação de Florianópolis/SC, conforme meta
estabelecida e aprovada pela área afim, parte
integrante deste processo anexado no sistema
Bússola de informações. Vigência: A vigência será a
partir da data da assinatura até 31/12/2024, com a
possibilidade de prorrogação, mediante termo
aditivo. Valor Global: Valor anual para 2024 será de até R$ 2.461.999,56 (dois milhões, quatrocentos
e sessenta e um mil, novecentos e noventa e nove
reais e cinquenta e seis centavos), conforme
cronograma físico financeiro/2024, aprovado a ser
incluso no sistema Bússola da Prefeitura Municipal
de Florianópolis. Despesas Orçamentárias: Projeto
Atividade: 2929, elemento de
despesa: 3.3.50.43.00, Fonte: 5500/6001(recurso
próprio). Data da
Assinatura: 16/02/2024. Assinaturas: Gilberto
Américo Souto - Assessor Jurídico da Secretaria
Municipal de Educação de Florianópolis e Fabricia
Luiz Souza - Secretária Municipal de Educação de
Florianópolis. (Texto completo poderá ser acessado
nesta edição em ANEXO e ainda
em: https://www.pmf.sc.gov.br/entidades/educa/i
ndex.php?cms=justificativas+de+di
spensas+de+chamamento+publico</t>
        </r>
      </text>
    </comment>
    <comment ref="H8" authorId="0">
      <text>
        <r>
          <rPr>
            <b/>
            <sz val="9"/>
            <rFont val="Tahoma"/>
            <family val="0"/>
          </rPr>
          <t>195529:</t>
        </r>
        <r>
          <rPr>
            <sz val="9"/>
            <rFont val="Tahoma"/>
            <family val="0"/>
          </rPr>
          <t xml:space="preserve">
PORTARIA N° 026/SMLCP/2024 A SECRETARIA
MUNICIPAL DE LICITAÇÕES, CONTRATOS E
PARCERIAS, no uso das atribuições conferidas pela
Lei Federal no 13.019/2014 e Decreto Municipal no
25.043/2023, RESOLVE: Art. 1°. Designar membros
para compor a Comissão de Seleção/Órgão Técnico
Colegiado da DISPENSA DE CHAMAMENTO
PÚBLICO Nº 002.000/SMLCP/2024. Art. 2°. A
comissão será composta pelos seguintes
servidores: I – Janaina da Silva João, representante
da Secretaria Municipal de Educação, matrícula:
15212-9; II – Viviane da Cunha, representante da
Secretaria Municipal de Educação, matrícula:
33049-3; e III – Carla Cristina Britto, representante
da Secretaria Municipal de Educação, matrícula:
30948-6. Art. 3°. Os membros participantes da
comissão exercerão as atividades de acordo com o
Decreto Municipal no 25.043/2023, sem prejuízo
das funções que ocupam e não farão jus a qualquer
espécie de gratificação ou remuneração
especial. Art. 4°. Esta Portaria entra em vigor na
data de sua publicação. Florianópolis, 23 de
fevereiro de 2024. MARCELO SAVAS
FUHRMEISTER, Secretária Municipal Adjunto de
Licitações, Contratos e Parcerias</t>
        </r>
      </text>
    </comment>
  </commentList>
</comments>
</file>

<file path=xl/comments8.xml><?xml version="1.0" encoding="utf-8"?>
<comments xmlns="http://schemas.openxmlformats.org/spreadsheetml/2006/main">
  <authors>
    <author>195529</author>
  </authors>
  <commentList>
    <comment ref="D3" authorId="0">
      <text>
        <r>
          <rPr>
            <b/>
            <sz val="9"/>
            <rFont val="Tahoma"/>
            <family val="0"/>
          </rPr>
          <t>195529:</t>
        </r>
        <r>
          <rPr>
            <sz val="9"/>
            <rFont val="Tahoma"/>
            <family val="0"/>
          </rPr>
          <t xml:space="preserve">
EXTRATO DE INEXIGIBILIDADE DE LICITAÇÃO
N°054/SMLCP/SULIC/2024 - OBJETO: COTA DE
PATROCÍNIO Apoio Financeiro e Logístico ao
evento esportivo Layback Pro 2024, com a Layback
Park Participações, que ocorrerá na praia mole,
entre os dias 06 a 10 de março de 2024.
CONTRATADO: :LAYBACK PARK PARTICIPACOES SA
CNPJ 35.458.590/0001-85. VIGÊNCIA DO
CONTRATO: vigência 90 (noventa) dias, a contar da
data de sua publicação. VALOR TOTAL DO
CONTRATO: R$ 400.000,00 (quatrocentos mil
reais).FUNDAMENTO LEGAL: Artigo 74, I, Lei n.º
14.133/2021.</t>
        </r>
      </text>
    </comment>
    <comment ref="D5" authorId="0">
      <text>
        <r>
          <rPr>
            <b/>
            <sz val="9"/>
            <rFont val="Tahoma"/>
            <family val="0"/>
          </rPr>
          <t>195529:</t>
        </r>
        <r>
          <rPr>
            <sz val="9"/>
            <rFont val="Tahoma"/>
            <family val="0"/>
          </rPr>
          <t xml:space="preserve">
EXTRATO DO CONTRATO Nº 143/SMTCE/2024;
Objeto: Apoio Financeiro e Logístico ao evento esportivo Layback Pro 2024, com a Layback Park
Participações, que ocorrerá na praia mole, entre os
dias 06 a 10 de março de 2024. Modalidade de
Licitação: Termo de Inexigibilidade de Licitação nº 054/SMLCP/SULIC/2024. Patrocinada: LAYBACK
PARK PARTICIPAÇÕES S.A. Valor: A
PATROCINADORA opta em repassar o valor do
aporte financeiro na ordem de R$ 400.000,00
(quatrocentos mil reais), que ficará condicionado à
comprovação do cumprimento das contrapartidas
e, parcela única. Vigência: O compromisso será
firmado por meio de uma Autorização de
Fornecimento com prazo de 90 (noventa) dias a
contar da data de sua publicação, para entrega
imediata e sem obrigações futuras. Dotação:
Órgão/Unidade Orçamentária: 55.01; Atividade:
4.944, Elemento de Despesa: 3.3.60.45 e na Fonte
de Recurso: 5.500. Data de Assinatura:
04/03/2024. Assinaturas: Pela Secretaria Municipal
de Turismo, Cultura e Esporte; a Sra. Elizenia Prado
Becker, e pela empresa: o Sr. André Cavalcante
Barros, o Sr. Rafael Alcici Cardoso.</t>
        </r>
      </text>
    </comment>
  </commentList>
</comments>
</file>

<file path=xl/comments9.xml><?xml version="1.0" encoding="utf-8"?>
<comments xmlns="http://schemas.openxmlformats.org/spreadsheetml/2006/main">
  <authors>
    <author>195529</author>
  </authors>
  <commentList>
    <comment ref="H8" authorId="0">
      <text>
        <r>
          <rPr>
            <b/>
            <sz val="9"/>
            <rFont val="Tahoma"/>
            <family val="0"/>
          </rPr>
          <t>195529:</t>
        </r>
        <r>
          <rPr>
            <sz val="9"/>
            <rFont val="Tahoma"/>
            <family val="0"/>
          </rPr>
          <t xml:space="preserve">
Portaria Nº 033/SMLCP/2024 - A SECRETÁRIA
MUNICIPAL DE LICITAÇÕES, CONTRATOS E
PARCERIAS, conferidas pelo art. 73, da Lei
Complementar no 736/2023, pelo art 7º, do
Decreto 25.043/2023, bem como o disposto na Lei
13.019/2024, RESOLVE: Art. 1° Designar membros
para compor a Comissão de Seleção/Órgão Técnico
Colegiado do PROCESSO DE DISPENSA DE
CHAMAMENTO PÚBLICO Nº
003.000/SMLCP/2024. Art. 2º A comissão será
composta pelos seguintes servidores: I –
membro: Aníbal Julian Curti Gonzalez,
representante da Secretaria Municipal de
Assistência Social, matrícula: 71992-7; II –
membro: Rosilei Elizani de Melo, representante da
Secretaria Municipal de Assistência Social,
matrícula: 75248-7; III – membro: Roger Maraschin
Tronco, representante da Secretaria Municipal de
Assistência Social, matrícula: 75790-0. Art. 3º - Os
membros participantes da comissão exercerão as
atividades de acordo com o Decreto Municipal nº
25.043/2023, sem prejuízo das funções que
ocupam e não farão jus a qualquer espécie de
gratificação ou remuneração especial. Art. 4º - Esta
Portaria entra em vigor na data de sua
publicação. Florianópolis, 21 de março de
2024. MARCELO SAVAS FUHRMEISTER, Secretário
Adjunto Municipal de Licitações, Contratos e
Parcerias.</t>
        </r>
      </text>
    </comment>
    <comment ref="H9" authorId="0">
      <text>
        <r>
          <rPr>
            <b/>
            <sz val="9"/>
            <rFont val="Tahoma"/>
            <family val="0"/>
          </rPr>
          <t>195529:</t>
        </r>
        <r>
          <rPr>
            <sz val="9"/>
            <rFont val="Tahoma"/>
            <family val="0"/>
          </rPr>
          <t xml:space="preserve">
EXTRATO DO TERMO DE COLABORAÇÃO N°
0003.001/SMLCP/2024. Objeto: O objeto do
presente Termo consiste na parceria estabelecida
entre a PMF/SEMAS e a PARCEIRA para a prestação
de serviços, por meio de celebração de Termo de
Colaboração, voltados ao atendimento à pessoas
em situação de rua, as quais utilizam a rua como
espaço de moradia e sobrevivência, de forma
temporária e/ou permanente, bem como unidades
de serviços de acolhimento para pernoite
temporário ou moradia provisória, sob a
denominação “Centro de Convivência para Adultos
em Situação de Rua”, que tem como objetivo
incentivar a superação da condição de
vulnerabilidade desse público, visando
proporcionar atendimentos, ou seja, atividades
direcionadas para o desenvolvimento da
socialização, numa perspectiva de construção de
vínculos interpessoais e familiares, os quais
oportunizem a construção do processo de saída
das ruas e possibilitem novas condições de acessoà rede de serviços a benefícios assistenciais, assim
como acesso ao mercado de trabalho, superando
assim a situação de vulnerabilidade social, de
forma compartilhada, complementar e integrada
aos serviços socioassistenciais próprios da gestão
pública municipal, em virtude da Dispensa de
Chamamento Público 003.000/SMLCP/2024,
conforme publicado na Edição 3643, de 11 de
março de 2024, do Diário Oficial Eletrônico do
Município de Florianópolis. Partes
parceiras: Município de Florianópolis, com
interveniência da Secretaria Municipal de
Assistência Social, através do Fundo Municipal de
Assistência Social, e a Organização da Sociedade
Civil “Núcleo de Recuperação e Reabilitação de
Vidas (NURREVI)” inscrita no CNPJ sob o nº
03.448.121/0001-99. Valor: R$ 5.788.164,26 (cinco
milhões e setecentos e oitenta e oito mil e cento e
sessenta e quatro reais e vinte e seis centavos), a
ser repassado em 09 (nove) parcelas. As despesas
decorrentes do atendimento ao disposto deste
Termo de Colaboração correrão à conta do
orçamento do Fundo Municipal da Assistência
Social (Projeto Atividade: 2029. Elemento de
Despesa: 3.3.50.43 - Fonte 5500). Vigência: 25 de
março de 2024 até 31 de dezembro de
2025. Signatários: Leandro Antônio Soares Lima e
Ioná Carniel Carniel, pela Secretaria Municipal de
Assistência Social e Roberto Ramos da Silva pela
Organização da Sociedade Civil. Florianópolis, 25
de março de 2024.</t>
        </r>
      </text>
    </comment>
  </commentList>
</comments>
</file>

<file path=xl/sharedStrings.xml><?xml version="1.0" encoding="utf-8"?>
<sst xmlns="http://schemas.openxmlformats.org/spreadsheetml/2006/main" count="408" uniqueCount="225">
  <si>
    <t>Secretaria de Educação</t>
  </si>
  <si>
    <t>Secretaria de Assistência Social -SEMAS</t>
  </si>
  <si>
    <t>SEMAS - Fundo Muncipal do Idoso</t>
  </si>
  <si>
    <t>SEMAS-Fundo da Criança e Adolescente-FMDCA</t>
  </si>
  <si>
    <t>Secretaria de Saúde</t>
  </si>
  <si>
    <t>Fundação Franklin Cascaes- Caranaval, Festa Divino, Feiras e Outros</t>
  </si>
  <si>
    <t>Lei Incentivo Cultura -LIC (Valores já Captados)</t>
  </si>
  <si>
    <t>Lei Incentivo Cultura -LIC (Projetos Aprovados)</t>
  </si>
  <si>
    <t>Super. Tec. e Inovação-  Lei de Incentivo a Inovação (Valore já Captados)</t>
  </si>
  <si>
    <t>Super. Tec. Inovação-  Lei Incentivo Inovação (Projetos Aprovados)</t>
  </si>
  <si>
    <t>Super. Tecnologia e Inovação -Fundo de Inovoção</t>
  </si>
  <si>
    <t>Fundação Municipal de Esporte</t>
  </si>
  <si>
    <t>Gabinete do Prefeito (Orçamento Impositivo)</t>
  </si>
  <si>
    <t>Subtotal</t>
  </si>
  <si>
    <t>Total</t>
  </si>
  <si>
    <t>AÇÃO SOCIAL MISSÃO</t>
  </si>
  <si>
    <t>ALINE MENEZES</t>
  </si>
  <si>
    <t>ALLEN ROSA E SILVA</t>
  </si>
  <si>
    <t>ARTURO VALLE JUNIOR</t>
  </si>
  <si>
    <t>ASSOCIAÇÃO AMIGOS CASA CRIANÇA E ADOL. MORRO DO MOCOTÓ (ACAM)</t>
  </si>
  <si>
    <t>ASSOCIAÇÃO CASA SÃO JOSÉ</t>
  </si>
  <si>
    <t xml:space="preserve">ASSOCIAÇÃO CATARINENSE PARA INTEGRAÇÃO DO CEGO - ACIC </t>
  </si>
  <si>
    <t>ASSOCIAÇÃO COMUNITÁRIA AMIGOS DE JESUS -ACAJE</t>
  </si>
  <si>
    <t>ASSOCIAÇÃO CULTURAL FRANCO BRASILEIRA</t>
  </si>
  <si>
    <t>ASSOCIAÇÃO DE MORADORES DA LAGO DO PERI- ASMOPE</t>
  </si>
  <si>
    <t xml:space="preserve">ASSOCIAÇÃO DE PACIENTES RENAIS DE SANTA CATARINA - APAR  </t>
  </si>
  <si>
    <t>ASSOCIAÇÃO DE PAIS E AMIGOS DE AUTISTAS - AMA</t>
  </si>
  <si>
    <t xml:space="preserve">ASSOCIAÇÃO DE PAIS E AMIGOS DOS EXCEPCIONAIS DE FLORIANÓPOLIS/SC - APAE </t>
  </si>
  <si>
    <t>ASSOCIAÇÃO DE SURDOS DA GRANDE FLORIANÓPOLIS</t>
  </si>
  <si>
    <t>ASSOCIAÇÃO DOS AMIGOS DO PARQUE DA LUZ - AAPLUZ</t>
  </si>
  <si>
    <t>ASSOCIAÇÃO EVANGÉLICA BENEFICENTE DE ASSISTÊNCIA SOCIAL - AEBAS</t>
  </si>
  <si>
    <t xml:space="preserve">ASSOCIAÇÃO FLORIANOPOLITANA DE DEFICIENTES FÍSICOS - AFLODEF </t>
  </si>
  <si>
    <t>ASSOCIAÇÃO LAR RECANTO DO CARINHO</t>
  </si>
  <si>
    <t>CARLOS EDUARDO LOURENÇO ANDRADE</t>
  </si>
  <si>
    <t>CARLOS EDUARDO LOURENÇO DE ANDRADE</t>
  </si>
  <si>
    <t>CASA DA CRIANÇA DO MORRO DA PENITENCIARIA</t>
  </si>
  <si>
    <t>CASA LAR LUZ DO CAMINHO</t>
  </si>
  <si>
    <t>CENTRO CULTURAL ESCRAVA ANASTÁCIA</t>
  </si>
  <si>
    <t xml:space="preserve">CENTRO DE APOIO À FORMAÇÃO INTEGRAL DO SER - CEAFIS </t>
  </si>
  <si>
    <t xml:space="preserve">CENTRO DE INTEGRAÇÃO FAMILIAR - CEIFA </t>
  </si>
  <si>
    <t xml:space="preserve">CENTRO DE VALORIZAÇÃO HUMANA MORAL E SOCIAL - CEVAHUMOS </t>
  </si>
  <si>
    <t>CHAEENE RODRIGUES MARIANO</t>
  </si>
  <si>
    <t>CLAUDIA MOTTA PASSOS KARAM</t>
  </si>
  <si>
    <t>CONSELHO COM SACO DOS LIMÕES - CENTRO EDU INF. NOS. SRA BOA VIAGEM</t>
  </si>
  <si>
    <t xml:space="preserve">CONSELHO DOS MORADORES DO SACO GRANDE II - COMOSG </t>
  </si>
  <si>
    <t>ELISÂNGELA ELI DE SOUZA</t>
  </si>
  <si>
    <t>FABIANO SILVEIRA</t>
  </si>
  <si>
    <t>FABIANO SILVEIRA PROD. E EVENTOS LTDA</t>
  </si>
  <si>
    <t>FRANCINE REGIS GOUDEL</t>
  </si>
  <si>
    <t>FUNDAÇÃO HASSIS</t>
  </si>
  <si>
    <t>FUNDAÇÃO VIDAL RAMOS</t>
  </si>
  <si>
    <t>GERALDO TEIXEIRA VARGAS</t>
  </si>
  <si>
    <t>INSTITUIÇÃO DE CARIDADE E APOIO AO DESAMPADO-CANTINHO DOS IDOSOS-ICAD</t>
  </si>
  <si>
    <t>INSTITUTO BEM POSSÍVEL</t>
  </si>
  <si>
    <t>INSTITUTO ESCOLA DE ESPORTE CIDADÃ</t>
  </si>
  <si>
    <t>INSTITUTO HOPE HOUSE</t>
  </si>
  <si>
    <t>INSTITUTO HOPE HOUSE -IHH</t>
  </si>
  <si>
    <t>INSTITUTO MARATONA CULTURAL</t>
  </si>
  <si>
    <t>IRMANDADE BENEFICENTE MANOEL GALDINO VIEIRA</t>
  </si>
  <si>
    <t>IRMANDADE DO DIVINO ESPIRITO SANTO</t>
  </si>
  <si>
    <t>IRMANDADE DO DIVINO ESPÍRITO SANTO - IDES</t>
  </si>
  <si>
    <t>LETÍCIA DE BRITO CARDOSO</t>
  </si>
  <si>
    <t>MÁRCIO MANOEL DA COSTA</t>
  </si>
  <si>
    <t>MARINA TAVARES DA CUNHA MELO</t>
  </si>
  <si>
    <t>MAURÍCIO LOUREIRO PAIVA</t>
  </si>
  <si>
    <t>NÚCLEO DE RECUPERAÇÃO E REABILITAÇÃO DE VIDAS (NURREVI)</t>
  </si>
  <si>
    <t xml:space="preserve">OBRAS DE ASSISTÊNCIA SOCIAL DOM ORIONE DE CAPOEIRAS </t>
  </si>
  <si>
    <t>OBRAS SOCIAIS DA COMUNIDADE PAROQUIAL DE COQUEIROS - OSCOPAC</t>
  </si>
  <si>
    <t xml:space="preserve">ORIONÓPOLIS CATARINENSE </t>
  </si>
  <si>
    <t>PAULA BORGES LINS</t>
  </si>
  <si>
    <t xml:space="preserve">SEARA ESPÍRITA ENTREPOSTO DA FÉ - SEEDE </t>
  </si>
  <si>
    <t>SÉRGIO MURILO GOMES</t>
  </si>
  <si>
    <t>SERTE – SOCIEDADE ESPÍRITA DERECUPERAÇÃO TRABALHO E EDUCAÇÃO</t>
  </si>
  <si>
    <t>SOCIEDADE ESPÍRITA OBREIROS DA VIDA ETERNA - SEOVE</t>
  </si>
  <si>
    <t>TAILOR GONÇALVES DE MORAIS</t>
  </si>
  <si>
    <t>TELMA REGINA COELHO</t>
  </si>
  <si>
    <t>VIVARTE PRODUÇÕES MUSICAIS E OURIVERSARIA</t>
  </si>
  <si>
    <t>VIVARTE PRODUÇÕES MUSICAIS E OURIVESARIA</t>
  </si>
  <si>
    <t>TOTAL</t>
  </si>
  <si>
    <t>CRISTIAN ALEXANDRE DE ALMEIDA</t>
  </si>
  <si>
    <t>ASSOCIAÇÃO BENEFICENTE EDUCACIONAL ASSISTENCIAL GENTE AMIGA</t>
  </si>
  <si>
    <t>ASSOCIAÇÃO PROMOCIONAL DO MENOR TRABALHADOR - PROMENOR</t>
  </si>
  <si>
    <t>ASSOCIAÇÃO DE PAIS E AMIGOS DE AUTISTA</t>
  </si>
  <si>
    <t>ASSOCIAÇÃO DE AMIGOS DA CASA DA CRIANÇA E DO ADOLESCENTE DO MORRO DO MOCOTÓ</t>
  </si>
  <si>
    <t>SERTE - SOCIEDADE ESPÍRITA DE RECUPERAÇÃO, TRABALHO E EDUCAÇÃO</t>
  </si>
  <si>
    <t>MARCIO PARUCKER SOARES</t>
  </si>
  <si>
    <t>INSTITUTO DESTERRO</t>
  </si>
  <si>
    <t>ONG AUTONOMIA</t>
  </si>
  <si>
    <t>TOP PRODUÇÕES E EVENTOS LTDA</t>
  </si>
  <si>
    <t>DENISE BENDINER</t>
  </si>
  <si>
    <t>CONTROL ROBOTICS LTDA</t>
  </si>
  <si>
    <t>NOVVA LTDA</t>
  </si>
  <si>
    <t>PEDHEALTH GROUP LTDA</t>
  </si>
  <si>
    <t>COMPANHIA ZERO (NOME FANTASIA TRAÇO CIA. DE TEATRO)</t>
  </si>
  <si>
    <t xml:space="preserve">                                      Parcerias  2024</t>
  </si>
  <si>
    <t>SOCIEDADE DIVINA PROVIDÊNCIA C.E.I. NOSSA SENHORA DO MONT SERRAT</t>
  </si>
  <si>
    <t>Fundação Franklin Cascaes - Apoio a Cultura - Edital Paulo Gustavo e outros</t>
  </si>
  <si>
    <t>PUNKTU LTDA</t>
  </si>
  <si>
    <t>REALIZART PRODUÇÃO AUDIOVISUAL LTDA</t>
  </si>
  <si>
    <t>ELENICE DO NASCIMENTO</t>
  </si>
  <si>
    <t>PATRICIO XAVIER RODRÍGUEZ LUNA</t>
  </si>
  <si>
    <t>CAROLINA BORGES DE ANDRADE ME</t>
  </si>
  <si>
    <t>LEONARDO AUGUSTO CORREA RUSSO</t>
  </si>
  <si>
    <t>RODRIGO DE FREITAS FILMES LTDA</t>
  </si>
  <si>
    <t>RIO ARTE E PRODUÇÕES ARTISTICAS LTDA</t>
  </si>
  <si>
    <t>ANA BARROSO CALLE</t>
  </si>
  <si>
    <t>FAGANELLO - COMUNICAÇÕES LTDA</t>
  </si>
  <si>
    <t>CINETRIP ARTE E CULTURA LTDA</t>
  </si>
  <si>
    <t>GESTO DE CINEMA PRODUCOES AUDIOVISUAIS LTDA</t>
  </si>
  <si>
    <t>DOIS PLÁTANOS PRODUÇÕES CINEMATOGRÁFICAS LTDA</t>
  </si>
  <si>
    <t>MEDIALAB CRIACAO, PRODUCOES CINEMATOGRAFICAS E SOFTWARE LTDA</t>
  </si>
  <si>
    <t>FILMES DE APARTAMENTO</t>
  </si>
  <si>
    <t>ATALAIA PRODUÇÃO E DISTRIBUIÇÃO ARTÍSTICA S/C LTDA. ME –</t>
  </si>
  <si>
    <t>FRANCINE KLIEMANN</t>
  </si>
  <si>
    <t>LEONARDO LEOTTE</t>
  </si>
  <si>
    <t>CINE MULTI LTDA</t>
  </si>
  <si>
    <t>CRISTINA KREUGER</t>
  </si>
  <si>
    <t>FILMES DE APARTAMENTO PRODUTORA LTDA</t>
  </si>
  <si>
    <t>GRUPO NAÇÃO HIP HOP DO ESTADO DE SANTA CATARINA</t>
  </si>
  <si>
    <t>OLISIPO CINEMA E ARTE LTDA</t>
  </si>
  <si>
    <t>FUNDAÇÃO SENHOR DOS PASSOS</t>
  </si>
  <si>
    <t>ACROSS BRAZIL CENTRO CULTURAL</t>
  </si>
  <si>
    <t>FABIANA FELLER LESSA</t>
  </si>
  <si>
    <t>ASSOCIAÇÃ O CULTURAL FRANCO BRASILEIRA</t>
  </si>
  <si>
    <t>E</t>
  </si>
  <si>
    <t xml:space="preserve">Doem </t>
  </si>
  <si>
    <t>Edital</t>
  </si>
  <si>
    <t xml:space="preserve">Errata Edital </t>
  </si>
  <si>
    <t>RESULTADO PRELIMINAR</t>
  </si>
  <si>
    <t>resultado dos recursos</t>
  </si>
  <si>
    <t>homologação do resultado Projetos</t>
  </si>
  <si>
    <t xml:space="preserve">Retificar resultado final </t>
  </si>
  <si>
    <t xml:space="preserve">Comissão de análise financeiro </t>
  </si>
  <si>
    <t>Gestores</t>
  </si>
  <si>
    <t>Monitoramento</t>
  </si>
  <si>
    <t>SEMAS- EDITAL 43/2023- Esporte Comunitário</t>
  </si>
  <si>
    <t>02/01/2024 à 09/02/2024</t>
  </si>
  <si>
    <t>$ 6.750.000,00</t>
  </si>
  <si>
    <t>desp 04 a 12 de 2024</t>
  </si>
  <si>
    <t>Edital 01-2023- SAÚDE- OS</t>
  </si>
  <si>
    <t>Edital 02-2023- SAÚDE- OS</t>
  </si>
  <si>
    <t>resultado Final</t>
  </si>
  <si>
    <t>Contrato</t>
  </si>
  <si>
    <t>RETIFICAR edital</t>
  </si>
  <si>
    <t>Resultado final</t>
  </si>
  <si>
    <t>Edital 01-2024- SAÚDE- OS</t>
  </si>
  <si>
    <t>Comissão Seleçao</t>
  </si>
  <si>
    <t>ASSOCIAÇÃO AÇÕES SOCIAIS AMIGOS SOLIDÁRIOS (ASAS)</t>
  </si>
  <si>
    <t xml:space="preserve">CENTRO DE EDUCAÇÃO E EVANGELIZAÇÃO POPULAR-CEDEP  </t>
  </si>
  <si>
    <t>ASSOCIACAO CULTURAL PANVISION</t>
  </si>
  <si>
    <t>ORÇAMENTO IMPOSITIVO</t>
  </si>
  <si>
    <t>Edital 01-2024- licatações</t>
  </si>
  <si>
    <t>EDITH GONDIN</t>
  </si>
  <si>
    <t>BITUIN FILMES LTDA - ME</t>
  </si>
  <si>
    <t>ESTUDIO DE FILMAGEM GUEDERT LTDA</t>
  </si>
  <si>
    <t>HARMÔNICA ARTE E ENTRETENIMENT O LTDA</t>
  </si>
  <si>
    <t>Jusitifcativa</t>
  </si>
  <si>
    <t>Suspensão</t>
  </si>
  <si>
    <t>ALTRUM TECNOLOGIA EM SAÚDE LTDA</t>
  </si>
  <si>
    <t>SANAPP LTDA</t>
  </si>
  <si>
    <t>ORN SPACE</t>
  </si>
  <si>
    <t>VEDANA &amp; ASSOCS.</t>
  </si>
  <si>
    <t>Errata</t>
  </si>
  <si>
    <t>Relação das OSCs em anexo!!!!</t>
  </si>
  <si>
    <t>SCHEILA LEMOS</t>
  </si>
  <si>
    <t>FERNANDO COELHO CORREIA</t>
  </si>
  <si>
    <t>Edital 02-2024- Dispensa Educaçao - SERTE</t>
  </si>
  <si>
    <t>Resultado após recurso</t>
  </si>
  <si>
    <t>RECURSOS ADMINISTRATIVOS APRESENTADOS</t>
  </si>
  <si>
    <t xml:space="preserve">Extrato Inexibilidade </t>
  </si>
  <si>
    <t>Extrato Contrato</t>
  </si>
  <si>
    <t>evento esportivo Layback Pro 2024</t>
  </si>
  <si>
    <t>Layback Park Participações</t>
  </si>
  <si>
    <t>doem 01/03/24</t>
  </si>
  <si>
    <t>doem 04/03/24</t>
  </si>
  <si>
    <t>FUNCINE</t>
  </si>
  <si>
    <t>RODRIGO DE FREITAS</t>
  </si>
  <si>
    <t>FERNANDA OZORIO DA CONCEICAO</t>
  </si>
  <si>
    <t>USYNA PRESS VÍDEO PRODUÇÕES CINEMATOGRÁFICAS</t>
  </si>
  <si>
    <t>DANIEL CHOMA</t>
  </si>
  <si>
    <t>CLARISSA DE ARAÚJO BARRETO</t>
  </si>
  <si>
    <t>IGOR M M DE PITTA SIMOES PRODUCOES ARTISTICAS E CINEMATOGRAFICAS</t>
  </si>
  <si>
    <t>DANIEL BECKER ATHAYDE CIQUEIRA</t>
  </si>
  <si>
    <t>DJULY FRANCINE GAVA DE ALMEIDA</t>
  </si>
  <si>
    <t>THAIS ALEMANY SOARES</t>
  </si>
  <si>
    <t>DEROULL FLORIPA PRODUÇÕES LTDA</t>
  </si>
  <si>
    <t>JUPIRA DIAS DA SILVA</t>
  </si>
  <si>
    <t>DEMÉTRIO PANAROTTO</t>
  </si>
  <si>
    <t>DOIS PLÁTANOS PRODUÇÕES CINEMATOGRÁFICAS LTDA ME</t>
  </si>
  <si>
    <t>DANIEL VELASCO LEÃO</t>
  </si>
  <si>
    <t>VICTÓRIA DOS SANTOS</t>
  </si>
  <si>
    <t>CAROLINA MACIEL DE ARRUDA</t>
  </si>
  <si>
    <t>CARLOS EDUARDO MENDES</t>
  </si>
  <si>
    <t>ADALBERTO PENNA PRODUÇÕES CINEMATOGRÁFICAS LTDA - ME</t>
  </si>
  <si>
    <t>ANDREA REIS DA SILVA</t>
  </si>
  <si>
    <t>SHEYLLA CRISTINA GUEDES PEREIRA</t>
  </si>
  <si>
    <t>COMIDA, HISTÓRIAS E VIAGENS LTDA</t>
  </si>
  <si>
    <t>CHAO PAIS BAPTISTON</t>
  </si>
  <si>
    <t>ASSICIAÇÃO MÃES DE BAILARINOS</t>
  </si>
  <si>
    <t xml:space="preserve">Outro Resultado </t>
  </si>
  <si>
    <t>Edital 03-2024- Dispensa Semas - NURREVI</t>
  </si>
  <si>
    <t>Justifcativa da dispensa</t>
  </si>
  <si>
    <t>Edital 06-2024- Fraklin- festejos do ciclo do divino espírito</t>
  </si>
  <si>
    <t>Edital 05-2024- Fraklin- 5 Edições das Feiras de</t>
  </si>
  <si>
    <t>Edital 07-2024- FME-  PROJETOS DE REPRESENTAÇÃO ESPORTIVA</t>
  </si>
  <si>
    <t xml:space="preserve">Termo </t>
  </si>
  <si>
    <t>Extrato do Contrato</t>
  </si>
  <si>
    <t>Novo membro comissão seleção</t>
  </si>
  <si>
    <t>Comissão de seleção</t>
  </si>
  <si>
    <t>Resultado</t>
  </si>
  <si>
    <t>atualizada até 19/04/24</t>
  </si>
  <si>
    <t>RIO ARTES &amp; PRODUÇÕES ARTÍSTICAS</t>
  </si>
  <si>
    <t>FELIPE FLORIANO COELHO</t>
  </si>
  <si>
    <t>ELENA RIBEIRO CUNHA</t>
  </si>
  <si>
    <t>TOP PROMOÇÕES E EVENTOS LTDA</t>
  </si>
  <si>
    <t>ÂNGELO MARCOS VIEIRA DE ARRUDA</t>
  </si>
  <si>
    <t>ASSOCIAÇÃO CULTURAL MARAMBOLE</t>
  </si>
  <si>
    <t>SERVIÇO SOCIAL DOS MÚSICOS MILITARES DO ESTADO DE SANTA CATARINA</t>
  </si>
  <si>
    <t>ANGELA COLTRI DO AMARAL</t>
  </si>
  <si>
    <t>GABRIEL STAPENHORST ALVES PEREIRA</t>
  </si>
  <si>
    <t>FABIANO SILVEIRA PRODUÇÕES E EVENTOS LTDA</t>
  </si>
  <si>
    <t>LUCIANA PAULO CORRÊA</t>
  </si>
  <si>
    <t>TASH PRODUÇÕES LTDA</t>
  </si>
  <si>
    <t>ASSOCIAÇÃO PARA ESPORTE E CULTURA</t>
  </si>
  <si>
    <t>JUSSARA PEREIRA DE LIMA</t>
  </si>
</sst>
</file>

<file path=xl/styles.xml><?xml version="1.0" encoding="utf-8"?>
<styleSheet xmlns="http://schemas.openxmlformats.org/spreadsheetml/2006/main">
  <numFmts count="16">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00;[Red]&quot;-R$ &quot;#,##0.00"/>
    <numFmt numFmtId="165" formatCode="_-&quot;R$ &quot;* #,##0.00_-;&quot;-R$ &quot;* #,##0.00_-;_-&quot;R$ &quot;* \-??_-;_-@_-"/>
    <numFmt numFmtId="166" formatCode="&quot;Sim&quot;;&quot;Sim&quot;;&quot;Não&quot;"/>
    <numFmt numFmtId="167" formatCode="&quot;Verdadeiro&quot;;&quot;Verdadeiro&quot;;&quot;Falso&quot;"/>
    <numFmt numFmtId="168" formatCode="&quot;Ativar&quot;;&quot;Ativar&quot;;&quot;Desativar&quot;"/>
    <numFmt numFmtId="169" formatCode="[$€-2]\ #,##0.00_);[Red]\([$€-2]\ #,##0.00\)"/>
    <numFmt numFmtId="170" formatCode="\R\$\ #,##0.00_-"/>
    <numFmt numFmtId="171" formatCode="&quot;Ativado&quot;;&quot;Ativado&quot;;&quot;Desativado&quot;"/>
  </numFmts>
  <fonts count="73">
    <font>
      <sz val="11"/>
      <color indexed="63"/>
      <name val="Calibri"/>
      <family val="2"/>
    </font>
    <font>
      <sz val="10"/>
      <name val="Arial"/>
      <family val="0"/>
    </font>
    <font>
      <sz val="11"/>
      <color indexed="63"/>
      <name val="Tahoma"/>
      <family val="2"/>
    </font>
    <font>
      <sz val="12"/>
      <name val="Times New Roman"/>
      <family val="1"/>
    </font>
    <font>
      <sz val="14"/>
      <name val="Times New Roman"/>
      <family val="1"/>
    </font>
    <font>
      <sz val="11"/>
      <color indexed="63"/>
      <name val="Times New Roman"/>
      <family val="1"/>
    </font>
    <font>
      <b/>
      <sz val="12"/>
      <name val="Tahoma"/>
      <family val="2"/>
    </font>
    <font>
      <b/>
      <sz val="22"/>
      <name val="Tahoma"/>
      <family val="2"/>
    </font>
    <font>
      <sz val="11"/>
      <color indexed="55"/>
      <name val="Calibri"/>
      <family val="2"/>
    </font>
    <font>
      <b/>
      <sz val="12"/>
      <name val="Times New Roman"/>
      <family val="1"/>
    </font>
    <font>
      <b/>
      <sz val="14"/>
      <name val="Times New Roman"/>
      <family val="1"/>
    </font>
    <font>
      <b/>
      <sz val="12"/>
      <color indexed="63"/>
      <name val="Tahoma"/>
      <family val="2"/>
    </font>
    <font>
      <sz val="11"/>
      <name val="Times New Roman"/>
      <family val="1"/>
    </font>
    <font>
      <b/>
      <sz val="12"/>
      <color indexed="53"/>
      <name val="Tahoma"/>
      <family val="2"/>
    </font>
    <font>
      <sz val="14"/>
      <color indexed="63"/>
      <name val="Times New Roman"/>
      <family val="1"/>
    </font>
    <font>
      <b/>
      <sz val="14"/>
      <color indexed="63"/>
      <name val="Tahoma"/>
      <family val="2"/>
    </font>
    <font>
      <b/>
      <sz val="14"/>
      <color indexed="53"/>
      <name val="Times New Roman"/>
      <family val="1"/>
    </font>
    <font>
      <b/>
      <sz val="16"/>
      <color indexed="53"/>
      <name val="Times New Roman"/>
      <family val="1"/>
    </font>
    <font>
      <b/>
      <sz val="11"/>
      <color indexed="63"/>
      <name val="Calibri"/>
      <family val="2"/>
    </font>
    <font>
      <b/>
      <sz val="12"/>
      <color indexed="63"/>
      <name val="Calibri"/>
      <family val="2"/>
    </font>
    <font>
      <sz val="9"/>
      <name val="Tahoma"/>
      <family val="2"/>
    </font>
    <font>
      <b/>
      <sz val="9"/>
      <name val="Tahoma"/>
      <family val="2"/>
    </font>
    <font>
      <sz val="12"/>
      <name val="Tahoma"/>
      <family val="2"/>
    </font>
    <font>
      <sz val="14"/>
      <color indexed="63"/>
      <name val="Calibri"/>
      <family val="2"/>
    </font>
    <font>
      <sz val="9"/>
      <name val="Segoe UI"/>
      <family val="2"/>
    </font>
    <font>
      <b/>
      <sz val="9"/>
      <name val="Segoe UI"/>
      <family val="2"/>
    </font>
    <font>
      <b/>
      <sz val="9"/>
      <color indexed="63"/>
      <name val="Tahoma"/>
      <family val="2"/>
    </font>
    <font>
      <b/>
      <sz val="8"/>
      <color indexed="63"/>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45"/>
      <color indexed="12"/>
      <name val="Calibri"/>
      <family val="2"/>
    </font>
    <font>
      <u val="single"/>
      <sz val="10.45"/>
      <color indexed="20"/>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4"/>
      <color indexed="10"/>
      <name val="Calibri"/>
      <family val="2"/>
    </font>
    <font>
      <b/>
      <sz val="11"/>
      <color indexed="10"/>
      <name val="Calibri"/>
      <family val="2"/>
    </font>
    <font>
      <b/>
      <sz val="12"/>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45"/>
      <color theme="10"/>
      <name val="Calibri"/>
      <family val="2"/>
    </font>
    <font>
      <u val="single"/>
      <sz val="10.4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4"/>
      <color rgb="FFFF0000"/>
      <name val="Calibri"/>
      <family val="2"/>
    </font>
    <font>
      <b/>
      <sz val="12"/>
      <color rgb="FF333333"/>
      <name val="Tahoma"/>
      <family val="2"/>
    </font>
    <font>
      <b/>
      <sz val="11"/>
      <color rgb="FFFF0000"/>
      <name val="Calibri"/>
      <family val="2"/>
    </font>
    <font>
      <b/>
      <sz val="12"/>
      <color rgb="FFFF000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4"/>
        <bgColor indexed="64"/>
      </patternFill>
    </fill>
    <fill>
      <patternFill patternType="solid">
        <fgColor indexed="26"/>
        <bgColor indexed="64"/>
      </patternFill>
    </fill>
    <fill>
      <patternFill patternType="solid">
        <fgColor indexed="55"/>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rgb="FF8DB4E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5" fillId="29" borderId="1" applyNumberFormat="0" applyAlignment="0" applyProtection="0"/>
    <xf numFmtId="0" fontId="8" fillId="30" borderId="0" applyBorder="0" applyProtection="0">
      <alignment/>
    </xf>
    <xf numFmtId="0" fontId="56" fillId="0" borderId="0" applyNumberFormat="0" applyFill="0" applyBorder="0" applyAlignment="0" applyProtection="0"/>
    <xf numFmtId="0" fontId="57" fillId="0" borderId="0" applyNumberFormat="0" applyFill="0" applyBorder="0" applyAlignment="0" applyProtection="0"/>
    <xf numFmtId="0" fontId="58" fillId="31" borderId="0" applyNumberFormat="0" applyBorder="0" applyAlignment="0" applyProtection="0"/>
    <xf numFmtId="165" fontId="0" fillId="0" borderId="0" applyFill="0" applyBorder="0" applyAlignment="0" applyProtection="0"/>
    <xf numFmtId="42" fontId="1" fillId="0" borderId="0" applyFill="0" applyBorder="0" applyAlignment="0" applyProtection="0"/>
    <xf numFmtId="0" fontId="59" fillId="32" borderId="0" applyNumberFormat="0" applyBorder="0" applyAlignment="0" applyProtection="0"/>
    <xf numFmtId="0" fontId="0" fillId="33" borderId="4" applyNumberFormat="0" applyFont="0" applyAlignment="0" applyProtection="0"/>
    <xf numFmtId="9" fontId="1" fillId="0" borderId="0" applyFill="0" applyBorder="0" applyAlignment="0" applyProtection="0"/>
    <xf numFmtId="0" fontId="60" fillId="21" borderId="5" applyNumberFormat="0" applyAlignment="0" applyProtection="0"/>
    <xf numFmtId="43" fontId="1" fillId="0" borderId="0" applyFill="0" applyBorder="0" applyAlignment="0" applyProtection="0"/>
    <xf numFmtId="41" fontId="1" fillId="0" borderId="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66" fillId="0" borderId="8" applyNumberFormat="0" applyFill="0" applyAlignment="0" applyProtection="0"/>
    <xf numFmtId="0" fontId="66" fillId="0" borderId="0" applyNumberFormat="0" applyFill="0" applyBorder="0" applyAlignment="0" applyProtection="0"/>
    <xf numFmtId="0" fontId="67" fillId="0" borderId="9" applyNumberFormat="0" applyFill="0" applyAlignment="0" applyProtection="0"/>
  </cellStyleXfs>
  <cellXfs count="8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horizontal="center"/>
    </xf>
    <xf numFmtId="0" fontId="5" fillId="0" borderId="0" xfId="0" applyFont="1" applyAlignment="1">
      <alignment/>
    </xf>
    <xf numFmtId="0" fontId="6" fillId="0" borderId="0" xfId="0" applyFont="1" applyBorder="1" applyAlignment="1">
      <alignment horizontal="left"/>
    </xf>
    <xf numFmtId="0" fontId="3" fillId="0" borderId="0" xfId="0" applyFont="1" applyBorder="1" applyAlignment="1">
      <alignment/>
    </xf>
    <xf numFmtId="0" fontId="3" fillId="0" borderId="0" xfId="0" applyFont="1" applyBorder="1" applyAlignment="1">
      <alignment horizontal="right"/>
    </xf>
    <xf numFmtId="0" fontId="4" fillId="0" borderId="0" xfId="0" applyFont="1" applyBorder="1" applyAlignment="1">
      <alignment horizontal="center"/>
    </xf>
    <xf numFmtId="0" fontId="7" fillId="34" borderId="10" xfId="44" applyFont="1" applyFill="1" applyBorder="1" applyAlignment="1" applyProtection="1">
      <alignment horizontal="center" vertical="center" wrapText="1"/>
      <protection/>
    </xf>
    <xf numFmtId="0" fontId="9" fillId="34" borderId="10" xfId="44" applyFont="1" applyFill="1" applyBorder="1" applyAlignment="1" applyProtection="1">
      <alignment horizontal="center" vertical="center" wrapText="1"/>
      <protection/>
    </xf>
    <xf numFmtId="0" fontId="10" fillId="34" borderId="10" xfId="44" applyFont="1" applyFill="1" applyBorder="1" applyAlignment="1" applyProtection="1">
      <alignment horizontal="center" vertical="center" wrapText="1"/>
      <protection/>
    </xf>
    <xf numFmtId="0" fontId="11" fillId="35" borderId="11" xfId="0" applyFont="1" applyFill="1" applyBorder="1" applyAlignment="1">
      <alignment wrapText="1"/>
    </xf>
    <xf numFmtId="0" fontId="6" fillId="36" borderId="12" xfId="44" applyFont="1" applyFill="1" applyBorder="1" applyAlignment="1" applyProtection="1">
      <alignment horizontal="center" vertical="center" wrapText="1"/>
      <protection/>
    </xf>
    <xf numFmtId="4" fontId="11" fillId="34" borderId="10" xfId="0" applyNumberFormat="1" applyFont="1" applyFill="1" applyBorder="1" applyAlignment="1">
      <alignment horizontal="right"/>
    </xf>
    <xf numFmtId="0" fontId="5" fillId="0" borderId="0" xfId="0" applyFont="1" applyBorder="1" applyAlignment="1">
      <alignment/>
    </xf>
    <xf numFmtId="0" fontId="11" fillId="35" borderId="11" xfId="0" applyFont="1" applyFill="1" applyBorder="1" applyAlignment="1">
      <alignment vertical="top" wrapText="1"/>
    </xf>
    <xf numFmtId="0" fontId="6" fillId="36" borderId="13" xfId="44" applyFont="1" applyFill="1" applyBorder="1" applyAlignment="1" applyProtection="1">
      <alignment horizontal="center" vertical="center" wrapText="1"/>
      <protection/>
    </xf>
    <xf numFmtId="0" fontId="6" fillId="36" borderId="11" xfId="44" applyFont="1" applyFill="1" applyBorder="1" applyAlignment="1" applyProtection="1">
      <alignment horizontal="center" vertical="center" wrapText="1"/>
      <protection/>
    </xf>
    <xf numFmtId="0" fontId="5" fillId="37" borderId="0" xfId="0" applyFont="1" applyFill="1" applyBorder="1" applyAlignment="1">
      <alignment/>
    </xf>
    <xf numFmtId="0" fontId="12" fillId="0" borderId="0" xfId="0" applyFont="1" applyAlignment="1">
      <alignment/>
    </xf>
    <xf numFmtId="0" fontId="5" fillId="37" borderId="0" xfId="0" applyFont="1" applyFill="1" applyAlignment="1">
      <alignment/>
    </xf>
    <xf numFmtId="4" fontId="11" fillId="36" borderId="13" xfId="0" applyNumberFormat="1" applyFont="1" applyFill="1" applyBorder="1" applyAlignment="1">
      <alignment/>
    </xf>
    <xf numFmtId="4" fontId="13" fillId="34" borderId="10" xfId="0" applyNumberFormat="1" applyFont="1" applyFill="1" applyBorder="1" applyAlignment="1">
      <alignment horizontal="right"/>
    </xf>
    <xf numFmtId="0" fontId="11" fillId="35" borderId="11" xfId="0" applyFont="1" applyFill="1" applyBorder="1" applyAlignment="1">
      <alignment horizontal="left" wrapText="1"/>
    </xf>
    <xf numFmtId="0" fontId="14" fillId="0" borderId="0" xfId="0" applyFont="1" applyAlignment="1">
      <alignment/>
    </xf>
    <xf numFmtId="0" fontId="15" fillId="0" borderId="0" xfId="0" applyFont="1" applyAlignment="1">
      <alignment/>
    </xf>
    <xf numFmtId="4" fontId="16" fillId="0" borderId="0" xfId="0" applyNumberFormat="1" applyFont="1" applyAlignment="1">
      <alignment/>
    </xf>
    <xf numFmtId="4" fontId="0" fillId="0" borderId="0" xfId="0" applyNumberFormat="1" applyAlignment="1">
      <alignment/>
    </xf>
    <xf numFmtId="4" fontId="17" fillId="0" borderId="0" xfId="0" applyNumberFormat="1" applyFont="1" applyAlignment="1">
      <alignment/>
    </xf>
    <xf numFmtId="0" fontId="18" fillId="0" borderId="0" xfId="0" applyFont="1" applyAlignment="1">
      <alignment/>
    </xf>
    <xf numFmtId="165" fontId="0" fillId="0" borderId="0" xfId="48" applyAlignment="1">
      <alignment/>
    </xf>
    <xf numFmtId="0" fontId="18" fillId="0" borderId="0" xfId="0" applyNumberFormat="1" applyFont="1" applyAlignment="1">
      <alignment/>
    </xf>
    <xf numFmtId="4" fontId="6" fillId="38" borderId="14" xfId="0" applyNumberFormat="1" applyFont="1" applyFill="1" applyBorder="1" applyAlignment="1">
      <alignment horizontal="right"/>
    </xf>
    <xf numFmtId="4" fontId="11" fillId="38" borderId="14" xfId="0" applyNumberFormat="1" applyFont="1" applyFill="1" applyBorder="1" applyAlignment="1">
      <alignment/>
    </xf>
    <xf numFmtId="0" fontId="6" fillId="36" borderId="15" xfId="44" applyFont="1" applyFill="1" applyBorder="1" applyAlignment="1" applyProtection="1">
      <alignment horizontal="center" vertical="center" wrapText="1"/>
      <protection/>
    </xf>
    <xf numFmtId="4" fontId="11" fillId="34" borderId="15" xfId="0" applyNumberFormat="1" applyFont="1" applyFill="1" applyBorder="1" applyAlignment="1">
      <alignment horizontal="right"/>
    </xf>
    <xf numFmtId="0" fontId="11" fillId="35" borderId="15" xfId="0" applyFont="1" applyFill="1" applyBorder="1" applyAlignment="1">
      <alignment wrapText="1"/>
    </xf>
    <xf numFmtId="4" fontId="16" fillId="0" borderId="0" xfId="0" applyNumberFormat="1" applyFont="1" applyBorder="1" applyAlignment="1">
      <alignment/>
    </xf>
    <xf numFmtId="4" fontId="19" fillId="39" borderId="0" xfId="0" applyNumberFormat="1" applyFont="1" applyFill="1" applyAlignment="1">
      <alignment/>
    </xf>
    <xf numFmtId="4" fontId="6" fillId="38" borderId="16" xfId="0" applyNumberFormat="1" applyFont="1" applyFill="1" applyBorder="1" applyAlignment="1">
      <alignment horizontal="right"/>
    </xf>
    <xf numFmtId="4" fontId="6" fillId="38" borderId="17" xfId="0" applyNumberFormat="1" applyFont="1" applyFill="1" applyBorder="1" applyAlignment="1">
      <alignment horizontal="right"/>
    </xf>
    <xf numFmtId="4" fontId="6" fillId="38" borderId="15" xfId="0" applyNumberFormat="1" applyFont="1" applyFill="1" applyBorder="1" applyAlignment="1">
      <alignment horizontal="right"/>
    </xf>
    <xf numFmtId="4" fontId="19" fillId="39" borderId="15" xfId="0" applyNumberFormat="1" applyFont="1" applyFill="1" applyBorder="1" applyAlignment="1">
      <alignment/>
    </xf>
    <xf numFmtId="14" fontId="0" fillId="0" borderId="0" xfId="0" applyNumberFormat="1" applyAlignment="1">
      <alignment/>
    </xf>
    <xf numFmtId="0" fontId="23" fillId="0" borderId="0" xfId="0" applyFont="1" applyAlignment="1">
      <alignment/>
    </xf>
    <xf numFmtId="0" fontId="18" fillId="39" borderId="0" xfId="0" applyFont="1" applyFill="1" applyAlignment="1">
      <alignment/>
    </xf>
    <xf numFmtId="0" fontId="68" fillId="0" borderId="0" xfId="0" applyFont="1" applyAlignment="1">
      <alignment/>
    </xf>
    <xf numFmtId="0" fontId="11" fillId="40" borderId="15" xfId="0" applyFont="1" applyFill="1" applyBorder="1" applyAlignment="1">
      <alignment wrapText="1"/>
    </xf>
    <xf numFmtId="0" fontId="11" fillId="35" borderId="18" xfId="0" applyFont="1" applyFill="1" applyBorder="1" applyAlignment="1">
      <alignment wrapText="1"/>
    </xf>
    <xf numFmtId="0" fontId="6" fillId="36" borderId="19" xfId="44" applyFont="1" applyFill="1" applyBorder="1" applyAlignment="1" applyProtection="1">
      <alignment horizontal="center" vertical="center" wrapText="1"/>
      <protection/>
    </xf>
    <xf numFmtId="0" fontId="6" fillId="36" borderId="18" xfId="44" applyFont="1" applyFill="1" applyBorder="1" applyAlignment="1" applyProtection="1">
      <alignment horizontal="center" vertical="center" wrapText="1"/>
      <protection/>
    </xf>
    <xf numFmtId="0" fontId="6" fillId="36" borderId="20" xfId="44" applyFont="1" applyFill="1" applyBorder="1" applyAlignment="1" applyProtection="1">
      <alignment horizontal="center" vertical="center" wrapText="1"/>
      <protection/>
    </xf>
    <xf numFmtId="0" fontId="69" fillId="41" borderId="15" xfId="0" applyFont="1" applyFill="1" applyBorder="1" applyAlignment="1">
      <alignment horizontal="left" wrapText="1"/>
    </xf>
    <xf numFmtId="165" fontId="18" fillId="0" borderId="0" xfId="48" applyFont="1" applyAlignment="1">
      <alignment/>
    </xf>
    <xf numFmtId="0" fontId="6" fillId="36" borderId="0" xfId="44" applyFont="1" applyFill="1" applyBorder="1" applyAlignment="1" applyProtection="1">
      <alignment horizontal="center" vertical="center" wrapText="1"/>
      <protection/>
    </xf>
    <xf numFmtId="0" fontId="27" fillId="35" borderId="11" xfId="0" applyFont="1" applyFill="1" applyBorder="1" applyAlignment="1">
      <alignment wrapText="1"/>
    </xf>
    <xf numFmtId="0" fontId="11" fillId="35" borderId="21" xfId="0" applyFont="1" applyFill="1" applyBorder="1" applyAlignment="1">
      <alignment wrapText="1"/>
    </xf>
    <xf numFmtId="0" fontId="11" fillId="35" borderId="22" xfId="0" applyFont="1" applyFill="1" applyBorder="1" applyAlignment="1">
      <alignment wrapText="1"/>
    </xf>
    <xf numFmtId="0" fontId="69" fillId="41" borderId="15" xfId="0" applyFont="1" applyFill="1" applyBorder="1" applyAlignment="1">
      <alignment wrapText="1"/>
    </xf>
    <xf numFmtId="0" fontId="69" fillId="41" borderId="11" xfId="0" applyFont="1" applyFill="1" applyBorder="1" applyAlignment="1">
      <alignment wrapText="1"/>
    </xf>
    <xf numFmtId="0" fontId="26" fillId="35" borderId="15" xfId="0" applyFont="1" applyFill="1" applyBorder="1" applyAlignment="1">
      <alignment wrapText="1"/>
    </xf>
    <xf numFmtId="4" fontId="19" fillId="39" borderId="12" xfId="0" applyNumberFormat="1" applyFont="1" applyFill="1" applyBorder="1" applyAlignment="1">
      <alignment/>
    </xf>
    <xf numFmtId="4" fontId="19" fillId="39" borderId="13" xfId="0" applyNumberFormat="1" applyFont="1" applyFill="1" applyBorder="1" applyAlignment="1">
      <alignment/>
    </xf>
    <xf numFmtId="4" fontId="11" fillId="36" borderId="15" xfId="0" applyNumberFormat="1" applyFont="1" applyFill="1" applyBorder="1" applyAlignment="1">
      <alignment/>
    </xf>
    <xf numFmtId="4" fontId="19" fillId="39" borderId="11" xfId="0" applyNumberFormat="1" applyFont="1" applyFill="1" applyBorder="1" applyAlignment="1">
      <alignment/>
    </xf>
    <xf numFmtId="4" fontId="19" fillId="39" borderId="20" xfId="0" applyNumberFormat="1" applyFont="1" applyFill="1" applyBorder="1" applyAlignment="1">
      <alignment/>
    </xf>
    <xf numFmtId="4" fontId="6" fillId="36" borderId="15" xfId="0" applyNumberFormat="1" applyFont="1" applyFill="1" applyBorder="1" applyAlignment="1">
      <alignment horizontal="right"/>
    </xf>
    <xf numFmtId="4" fontId="11" fillId="36" borderId="11" xfId="0" applyNumberFormat="1" applyFont="1" applyFill="1" applyBorder="1" applyAlignment="1">
      <alignment/>
    </xf>
    <xf numFmtId="4" fontId="13" fillId="34" borderId="15" xfId="0" applyNumberFormat="1" applyFont="1" applyFill="1" applyBorder="1" applyAlignment="1">
      <alignment horizontal="right"/>
    </xf>
    <xf numFmtId="4" fontId="5" fillId="0" borderId="0" xfId="0" applyNumberFormat="1" applyFont="1" applyAlignment="1">
      <alignment/>
    </xf>
    <xf numFmtId="165" fontId="70" fillId="0" borderId="0" xfId="48" applyFont="1" applyAlignment="1">
      <alignment/>
    </xf>
    <xf numFmtId="0" fontId="71" fillId="0" borderId="0" xfId="0" applyFont="1" applyAlignment="1">
      <alignment/>
    </xf>
    <xf numFmtId="165" fontId="61" fillId="39" borderId="0" xfId="48" applyFont="1" applyFill="1" applyAlignment="1">
      <alignment/>
    </xf>
    <xf numFmtId="4" fontId="0" fillId="39" borderId="0" xfId="0" applyNumberFormat="1" applyFill="1" applyAlignment="1">
      <alignment/>
    </xf>
    <xf numFmtId="8" fontId="18" fillId="39" borderId="0" xfId="0" applyNumberFormat="1" applyFont="1" applyFill="1" applyAlignment="1">
      <alignment/>
    </xf>
    <xf numFmtId="0" fontId="69" fillId="41" borderId="18" xfId="0" applyFont="1" applyFill="1" applyBorder="1" applyAlignment="1">
      <alignment wrapText="1"/>
    </xf>
    <xf numFmtId="0" fontId="6" fillId="36" borderId="17" xfId="44" applyFont="1" applyFill="1" applyBorder="1" applyAlignment="1" applyProtection="1">
      <alignment horizontal="center" vertical="center" wrapText="1"/>
      <protection/>
    </xf>
    <xf numFmtId="0" fontId="69" fillId="41" borderId="18" xfId="0" applyFont="1" applyFill="1" applyBorder="1" applyAlignment="1">
      <alignment horizontal="left" wrapText="1"/>
    </xf>
    <xf numFmtId="0" fontId="0" fillId="0" borderId="0" xfId="0" applyFont="1" applyBorder="1" applyAlignment="1">
      <alignment horizontal="left"/>
    </xf>
    <xf numFmtId="0" fontId="71" fillId="0" borderId="0" xfId="0" applyFont="1" applyAlignment="1">
      <alignment horizontal="center"/>
    </xf>
    <xf numFmtId="0" fontId="68" fillId="0" borderId="0" xfId="0" applyFont="1" applyAlignment="1">
      <alignment horizont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60% - Accent1" xfId="44"/>
    <cellStyle name="Hyperlink" xfId="45"/>
    <cellStyle name="Followed Hyperlink" xfId="46"/>
    <cellStyle name="Incorreto" xfId="47"/>
    <cellStyle name="Currency" xfId="48"/>
    <cellStyle name="Currency [0]" xfId="49"/>
    <cellStyle name="Neutra" xfId="50"/>
    <cellStyle name="Nota" xfId="51"/>
    <cellStyle name="Percent" xfId="52"/>
    <cellStyle name="Saída" xfId="53"/>
    <cellStyle name="Comm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95B3D7"/>
      <rgbColor rgb="00808080"/>
      <rgbColor rgb="008DB4E3"/>
      <rgbColor rgb="00993366"/>
      <rgbColor rgb="00FDEAD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3038475</xdr:colOff>
      <xdr:row>1</xdr:row>
      <xdr:rowOff>1171575</xdr:rowOff>
    </xdr:to>
    <xdr:pic>
      <xdr:nvPicPr>
        <xdr:cNvPr id="1" name="Imagem 1"/>
        <xdr:cNvPicPr preferRelativeResize="1">
          <a:picLocks noChangeAspect="1"/>
        </xdr:cNvPicPr>
      </xdr:nvPicPr>
      <xdr:blipFill>
        <a:blip r:embed="rId1"/>
        <a:stretch>
          <a:fillRect/>
        </a:stretch>
      </xdr:blipFill>
      <xdr:spPr>
        <a:xfrm>
          <a:off x="0" y="371475"/>
          <a:ext cx="3038475" cy="1038225"/>
        </a:xfrm>
        <a:prstGeom prst="rect">
          <a:avLst/>
        </a:prstGeom>
        <a:noFill/>
        <a:ln w="9525" cmpd="sng">
          <a:noFill/>
        </a:ln>
      </xdr:spPr>
    </xdr:pic>
    <xdr:clientData/>
  </xdr:twoCellAnchor>
  <xdr:twoCellAnchor>
    <xdr:from>
      <xdr:col>0</xdr:col>
      <xdr:colOff>1000125</xdr:colOff>
      <xdr:row>273</xdr:row>
      <xdr:rowOff>0</xdr:rowOff>
    </xdr:from>
    <xdr:to>
      <xdr:col>0</xdr:col>
      <xdr:colOff>1190625</xdr:colOff>
      <xdr:row>274</xdr:row>
      <xdr:rowOff>9525</xdr:rowOff>
    </xdr:to>
    <xdr:sp>
      <xdr:nvSpPr>
        <xdr:cNvPr id="2" name="CaixaDeTexto 2"/>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3" name="CaixaDeTexto 3"/>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4" name="CaixaDeTexto 4"/>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5" name="CaixaDeTexto 7"/>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6" name="CaixaDeTexto 2"/>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7" name="CaixaDeTexto 3"/>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8" name="CaixaDeTexto 4"/>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9" name="CaixaDeTexto 7"/>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275</xdr:row>
      <xdr:rowOff>0</xdr:rowOff>
    </xdr:from>
    <xdr:to>
      <xdr:col>0</xdr:col>
      <xdr:colOff>200025</xdr:colOff>
      <xdr:row>276</xdr:row>
      <xdr:rowOff>38100</xdr:rowOff>
    </xdr:to>
    <xdr:sp>
      <xdr:nvSpPr>
        <xdr:cNvPr id="10" name="CaixaDeTexto 12"/>
        <xdr:cNvSpPr txBox="1">
          <a:spLocks noChangeArrowheads="1"/>
        </xdr:cNvSpPr>
      </xdr:nvSpPr>
      <xdr:spPr>
        <a:xfrm>
          <a:off x="0" y="74780775"/>
          <a:ext cx="2000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4257675</xdr:colOff>
      <xdr:row>30</xdr:row>
      <xdr:rowOff>0</xdr:rowOff>
    </xdr:from>
    <xdr:to>
      <xdr:col>0</xdr:col>
      <xdr:colOff>4457700</xdr:colOff>
      <xdr:row>31</xdr:row>
      <xdr:rowOff>19050</xdr:rowOff>
    </xdr:to>
    <xdr:sp>
      <xdr:nvSpPr>
        <xdr:cNvPr id="11" name="CaixaDeTexto 13"/>
        <xdr:cNvSpPr txBox="1">
          <a:spLocks noChangeArrowheads="1"/>
        </xdr:cNvSpPr>
      </xdr:nvSpPr>
      <xdr:spPr>
        <a:xfrm>
          <a:off x="4257675" y="9258300"/>
          <a:ext cx="2000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30</xdr:row>
      <xdr:rowOff>0</xdr:rowOff>
    </xdr:from>
    <xdr:to>
      <xdr:col>0</xdr:col>
      <xdr:colOff>200025</xdr:colOff>
      <xdr:row>31</xdr:row>
      <xdr:rowOff>19050</xdr:rowOff>
    </xdr:to>
    <xdr:sp>
      <xdr:nvSpPr>
        <xdr:cNvPr id="12" name="CaixaDeTexto 14"/>
        <xdr:cNvSpPr txBox="1">
          <a:spLocks noChangeArrowheads="1"/>
        </xdr:cNvSpPr>
      </xdr:nvSpPr>
      <xdr:spPr>
        <a:xfrm>
          <a:off x="0" y="9258300"/>
          <a:ext cx="2000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990600</xdr:colOff>
      <xdr:row>389</xdr:row>
      <xdr:rowOff>95250</xdr:rowOff>
    </xdr:from>
    <xdr:to>
      <xdr:col>0</xdr:col>
      <xdr:colOff>1181100</xdr:colOff>
      <xdr:row>390</xdr:row>
      <xdr:rowOff>114300</xdr:rowOff>
    </xdr:to>
    <xdr:sp>
      <xdr:nvSpPr>
        <xdr:cNvPr id="13" name="CaixaDeTexto 2"/>
        <xdr:cNvSpPr>
          <a:spLocks/>
        </xdr:cNvSpPr>
      </xdr:nvSpPr>
      <xdr:spPr>
        <a:xfrm>
          <a:off x="990600" y="96593025"/>
          <a:ext cx="20002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990600</xdr:colOff>
      <xdr:row>392</xdr:row>
      <xdr:rowOff>180975</xdr:rowOff>
    </xdr:from>
    <xdr:to>
      <xdr:col>0</xdr:col>
      <xdr:colOff>1181100</xdr:colOff>
      <xdr:row>394</xdr:row>
      <xdr:rowOff>19050</xdr:rowOff>
    </xdr:to>
    <xdr:sp>
      <xdr:nvSpPr>
        <xdr:cNvPr id="14" name="CaixaDeTexto 3"/>
        <xdr:cNvSpPr>
          <a:spLocks/>
        </xdr:cNvSpPr>
      </xdr:nvSpPr>
      <xdr:spPr>
        <a:xfrm>
          <a:off x="990600" y="97250250"/>
          <a:ext cx="2000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990600</xdr:colOff>
      <xdr:row>392</xdr:row>
      <xdr:rowOff>180975</xdr:rowOff>
    </xdr:from>
    <xdr:to>
      <xdr:col>0</xdr:col>
      <xdr:colOff>1181100</xdr:colOff>
      <xdr:row>394</xdr:row>
      <xdr:rowOff>19050</xdr:rowOff>
    </xdr:to>
    <xdr:sp>
      <xdr:nvSpPr>
        <xdr:cNvPr id="15" name="CaixaDeTexto 4"/>
        <xdr:cNvSpPr>
          <a:spLocks/>
        </xdr:cNvSpPr>
      </xdr:nvSpPr>
      <xdr:spPr>
        <a:xfrm>
          <a:off x="990600" y="97250250"/>
          <a:ext cx="2000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990600</xdr:colOff>
      <xdr:row>388</xdr:row>
      <xdr:rowOff>57150</xdr:rowOff>
    </xdr:from>
    <xdr:to>
      <xdr:col>0</xdr:col>
      <xdr:colOff>1181100</xdr:colOff>
      <xdr:row>389</xdr:row>
      <xdr:rowOff>85725</xdr:rowOff>
    </xdr:to>
    <xdr:sp>
      <xdr:nvSpPr>
        <xdr:cNvPr id="16" name="CaixaDeTexto 7"/>
        <xdr:cNvSpPr>
          <a:spLocks/>
        </xdr:cNvSpPr>
      </xdr:nvSpPr>
      <xdr:spPr>
        <a:xfrm>
          <a:off x="990600" y="96364425"/>
          <a:ext cx="2000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105</xdr:row>
      <xdr:rowOff>0</xdr:rowOff>
    </xdr:from>
    <xdr:to>
      <xdr:col>0</xdr:col>
      <xdr:colOff>200025</xdr:colOff>
      <xdr:row>105</xdr:row>
      <xdr:rowOff>19050</xdr:rowOff>
    </xdr:to>
    <xdr:sp>
      <xdr:nvSpPr>
        <xdr:cNvPr id="17" name="CaixaDeTexto 36"/>
        <xdr:cNvSpPr txBox="1">
          <a:spLocks noChangeArrowheads="1"/>
        </xdr:cNvSpPr>
      </xdr:nvSpPr>
      <xdr:spPr>
        <a:xfrm>
          <a:off x="0" y="30508575"/>
          <a:ext cx="200025"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xdr:row>
      <xdr:rowOff>133350</xdr:rowOff>
    </xdr:from>
    <xdr:to>
      <xdr:col>0</xdr:col>
      <xdr:colOff>3038475</xdr:colOff>
      <xdr:row>1</xdr:row>
      <xdr:rowOff>1171575</xdr:rowOff>
    </xdr:to>
    <xdr:pic>
      <xdr:nvPicPr>
        <xdr:cNvPr id="18" name="Imagem 1"/>
        <xdr:cNvPicPr preferRelativeResize="1">
          <a:picLocks noChangeAspect="1"/>
        </xdr:cNvPicPr>
      </xdr:nvPicPr>
      <xdr:blipFill>
        <a:blip r:embed="rId1"/>
        <a:stretch>
          <a:fillRect/>
        </a:stretch>
      </xdr:blipFill>
      <xdr:spPr>
        <a:xfrm>
          <a:off x="0" y="371475"/>
          <a:ext cx="3038475" cy="1038225"/>
        </a:xfrm>
        <a:prstGeom prst="rect">
          <a:avLst/>
        </a:prstGeom>
        <a:noFill/>
        <a:ln w="9525" cmpd="sng">
          <a:noFill/>
        </a:ln>
      </xdr:spPr>
    </xdr:pic>
    <xdr:clientData/>
  </xdr:twoCellAnchor>
  <xdr:twoCellAnchor>
    <xdr:from>
      <xdr:col>0</xdr:col>
      <xdr:colOff>1000125</xdr:colOff>
      <xdr:row>273</xdr:row>
      <xdr:rowOff>0</xdr:rowOff>
    </xdr:from>
    <xdr:to>
      <xdr:col>0</xdr:col>
      <xdr:colOff>1190625</xdr:colOff>
      <xdr:row>274</xdr:row>
      <xdr:rowOff>9525</xdr:rowOff>
    </xdr:to>
    <xdr:sp>
      <xdr:nvSpPr>
        <xdr:cNvPr id="19" name="CaixaDeTexto 2"/>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20" name="CaixaDeTexto 3"/>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21" name="CaixaDeTexto 4"/>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22" name="CaixaDeTexto 7"/>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23" name="CaixaDeTexto 2"/>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24" name="CaixaDeTexto 3"/>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25" name="CaixaDeTexto 4"/>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1000125</xdr:colOff>
      <xdr:row>273</xdr:row>
      <xdr:rowOff>0</xdr:rowOff>
    </xdr:from>
    <xdr:to>
      <xdr:col>0</xdr:col>
      <xdr:colOff>1190625</xdr:colOff>
      <xdr:row>274</xdr:row>
      <xdr:rowOff>9525</xdr:rowOff>
    </xdr:to>
    <xdr:sp>
      <xdr:nvSpPr>
        <xdr:cNvPr id="26" name="CaixaDeTexto 7"/>
        <xdr:cNvSpPr>
          <a:spLocks/>
        </xdr:cNvSpPr>
      </xdr:nvSpPr>
      <xdr:spPr>
        <a:xfrm>
          <a:off x="1000125" y="74304525"/>
          <a:ext cx="190500"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275</xdr:row>
      <xdr:rowOff>0</xdr:rowOff>
    </xdr:from>
    <xdr:to>
      <xdr:col>0</xdr:col>
      <xdr:colOff>200025</xdr:colOff>
      <xdr:row>276</xdr:row>
      <xdr:rowOff>38100</xdr:rowOff>
    </xdr:to>
    <xdr:sp>
      <xdr:nvSpPr>
        <xdr:cNvPr id="27" name="CaixaDeTexto 12"/>
        <xdr:cNvSpPr txBox="1">
          <a:spLocks noChangeArrowheads="1"/>
        </xdr:cNvSpPr>
      </xdr:nvSpPr>
      <xdr:spPr>
        <a:xfrm>
          <a:off x="0" y="74780775"/>
          <a:ext cx="2000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4257675</xdr:colOff>
      <xdr:row>30</xdr:row>
      <xdr:rowOff>0</xdr:rowOff>
    </xdr:from>
    <xdr:to>
      <xdr:col>0</xdr:col>
      <xdr:colOff>4457700</xdr:colOff>
      <xdr:row>31</xdr:row>
      <xdr:rowOff>19050</xdr:rowOff>
    </xdr:to>
    <xdr:sp>
      <xdr:nvSpPr>
        <xdr:cNvPr id="28" name="CaixaDeTexto 13"/>
        <xdr:cNvSpPr txBox="1">
          <a:spLocks noChangeArrowheads="1"/>
        </xdr:cNvSpPr>
      </xdr:nvSpPr>
      <xdr:spPr>
        <a:xfrm>
          <a:off x="4257675" y="9258300"/>
          <a:ext cx="2000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30</xdr:row>
      <xdr:rowOff>0</xdr:rowOff>
    </xdr:from>
    <xdr:to>
      <xdr:col>0</xdr:col>
      <xdr:colOff>200025</xdr:colOff>
      <xdr:row>31</xdr:row>
      <xdr:rowOff>19050</xdr:rowOff>
    </xdr:to>
    <xdr:sp>
      <xdr:nvSpPr>
        <xdr:cNvPr id="29" name="CaixaDeTexto 14"/>
        <xdr:cNvSpPr txBox="1">
          <a:spLocks noChangeArrowheads="1"/>
        </xdr:cNvSpPr>
      </xdr:nvSpPr>
      <xdr:spPr>
        <a:xfrm>
          <a:off x="0" y="9258300"/>
          <a:ext cx="2000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990600</xdr:colOff>
      <xdr:row>389</xdr:row>
      <xdr:rowOff>95250</xdr:rowOff>
    </xdr:from>
    <xdr:to>
      <xdr:col>0</xdr:col>
      <xdr:colOff>1181100</xdr:colOff>
      <xdr:row>390</xdr:row>
      <xdr:rowOff>114300</xdr:rowOff>
    </xdr:to>
    <xdr:sp>
      <xdr:nvSpPr>
        <xdr:cNvPr id="30" name="CaixaDeTexto 2"/>
        <xdr:cNvSpPr>
          <a:spLocks/>
        </xdr:cNvSpPr>
      </xdr:nvSpPr>
      <xdr:spPr>
        <a:xfrm>
          <a:off x="990600" y="96593025"/>
          <a:ext cx="20002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990600</xdr:colOff>
      <xdr:row>392</xdr:row>
      <xdr:rowOff>180975</xdr:rowOff>
    </xdr:from>
    <xdr:to>
      <xdr:col>0</xdr:col>
      <xdr:colOff>1181100</xdr:colOff>
      <xdr:row>394</xdr:row>
      <xdr:rowOff>19050</xdr:rowOff>
    </xdr:to>
    <xdr:sp>
      <xdr:nvSpPr>
        <xdr:cNvPr id="31" name="CaixaDeTexto 3"/>
        <xdr:cNvSpPr>
          <a:spLocks/>
        </xdr:cNvSpPr>
      </xdr:nvSpPr>
      <xdr:spPr>
        <a:xfrm>
          <a:off x="990600" y="97250250"/>
          <a:ext cx="2000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990600</xdr:colOff>
      <xdr:row>392</xdr:row>
      <xdr:rowOff>180975</xdr:rowOff>
    </xdr:from>
    <xdr:to>
      <xdr:col>0</xdr:col>
      <xdr:colOff>1181100</xdr:colOff>
      <xdr:row>394</xdr:row>
      <xdr:rowOff>19050</xdr:rowOff>
    </xdr:to>
    <xdr:sp>
      <xdr:nvSpPr>
        <xdr:cNvPr id="32" name="CaixaDeTexto 4"/>
        <xdr:cNvSpPr>
          <a:spLocks/>
        </xdr:cNvSpPr>
      </xdr:nvSpPr>
      <xdr:spPr>
        <a:xfrm>
          <a:off x="990600" y="97250250"/>
          <a:ext cx="2000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990600</xdr:colOff>
      <xdr:row>388</xdr:row>
      <xdr:rowOff>57150</xdr:rowOff>
    </xdr:from>
    <xdr:to>
      <xdr:col>0</xdr:col>
      <xdr:colOff>1181100</xdr:colOff>
      <xdr:row>389</xdr:row>
      <xdr:rowOff>85725</xdr:rowOff>
    </xdr:to>
    <xdr:sp>
      <xdr:nvSpPr>
        <xdr:cNvPr id="33" name="CaixaDeTexto 7"/>
        <xdr:cNvSpPr>
          <a:spLocks/>
        </xdr:cNvSpPr>
      </xdr:nvSpPr>
      <xdr:spPr>
        <a:xfrm>
          <a:off x="990600" y="96364425"/>
          <a:ext cx="200025"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105</xdr:row>
      <xdr:rowOff>0</xdr:rowOff>
    </xdr:from>
    <xdr:to>
      <xdr:col>0</xdr:col>
      <xdr:colOff>200025</xdr:colOff>
      <xdr:row>105</xdr:row>
      <xdr:rowOff>19050</xdr:rowOff>
    </xdr:to>
    <xdr:sp>
      <xdr:nvSpPr>
        <xdr:cNvPr id="34" name="CaixaDeTexto 36"/>
        <xdr:cNvSpPr txBox="1">
          <a:spLocks noChangeArrowheads="1"/>
        </xdr:cNvSpPr>
      </xdr:nvSpPr>
      <xdr:spPr>
        <a:xfrm>
          <a:off x="0" y="30508575"/>
          <a:ext cx="200025" cy="190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4257675</xdr:colOff>
      <xdr:row>31</xdr:row>
      <xdr:rowOff>0</xdr:rowOff>
    </xdr:from>
    <xdr:to>
      <xdr:col>0</xdr:col>
      <xdr:colOff>4457700</xdr:colOff>
      <xdr:row>32</xdr:row>
      <xdr:rowOff>19050</xdr:rowOff>
    </xdr:to>
    <xdr:sp>
      <xdr:nvSpPr>
        <xdr:cNvPr id="35" name="CaixaDeTexto 13"/>
        <xdr:cNvSpPr txBox="1">
          <a:spLocks noChangeArrowheads="1"/>
        </xdr:cNvSpPr>
      </xdr:nvSpPr>
      <xdr:spPr>
        <a:xfrm>
          <a:off x="4257675" y="9534525"/>
          <a:ext cx="2000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0</xdr:col>
      <xdr:colOff>200025</xdr:colOff>
      <xdr:row>32</xdr:row>
      <xdr:rowOff>19050</xdr:rowOff>
    </xdr:to>
    <xdr:sp>
      <xdr:nvSpPr>
        <xdr:cNvPr id="36" name="CaixaDeTexto 14"/>
        <xdr:cNvSpPr txBox="1">
          <a:spLocks noChangeArrowheads="1"/>
        </xdr:cNvSpPr>
      </xdr:nvSpPr>
      <xdr:spPr>
        <a:xfrm>
          <a:off x="0" y="9534525"/>
          <a:ext cx="2000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4257675</xdr:colOff>
      <xdr:row>31</xdr:row>
      <xdr:rowOff>0</xdr:rowOff>
    </xdr:from>
    <xdr:to>
      <xdr:col>0</xdr:col>
      <xdr:colOff>4457700</xdr:colOff>
      <xdr:row>32</xdr:row>
      <xdr:rowOff>19050</xdr:rowOff>
    </xdr:to>
    <xdr:sp>
      <xdr:nvSpPr>
        <xdr:cNvPr id="37" name="CaixaDeTexto 13"/>
        <xdr:cNvSpPr txBox="1">
          <a:spLocks noChangeArrowheads="1"/>
        </xdr:cNvSpPr>
      </xdr:nvSpPr>
      <xdr:spPr>
        <a:xfrm>
          <a:off x="4257675" y="9534525"/>
          <a:ext cx="2000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31</xdr:row>
      <xdr:rowOff>0</xdr:rowOff>
    </xdr:from>
    <xdr:to>
      <xdr:col>0</xdr:col>
      <xdr:colOff>200025</xdr:colOff>
      <xdr:row>32</xdr:row>
      <xdr:rowOff>19050</xdr:rowOff>
    </xdr:to>
    <xdr:sp>
      <xdr:nvSpPr>
        <xdr:cNvPr id="38" name="CaixaDeTexto 14"/>
        <xdr:cNvSpPr txBox="1">
          <a:spLocks noChangeArrowheads="1"/>
        </xdr:cNvSpPr>
      </xdr:nvSpPr>
      <xdr:spPr>
        <a:xfrm>
          <a:off x="0" y="9534525"/>
          <a:ext cx="2000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4.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N265"/>
  <sheetViews>
    <sheetView tabSelected="1" zoomScale="80" zoomScaleNormal="80" zoomScalePageLayoutView="0" workbookViewId="0" topLeftCell="A1">
      <pane xSplit="1" ySplit="2" topLeftCell="B182" activePane="bottomRight" state="frozen"/>
      <selection pane="topLeft" activeCell="A1" sqref="A1"/>
      <selection pane="topRight" activeCell="AT1" sqref="AT1"/>
      <selection pane="bottomLeft" activeCell="A504" sqref="A504"/>
      <selection pane="bottomRight" activeCell="A200" sqref="A200"/>
    </sheetView>
  </sheetViews>
  <sheetFormatPr defaultColWidth="9.140625" defaultRowHeight="15"/>
  <cols>
    <col min="1" max="1" width="100.421875" style="1" customWidth="1"/>
    <col min="2" max="2" width="21.140625" style="2" customWidth="1"/>
    <col min="3" max="3" width="21.8515625" style="2" customWidth="1"/>
    <col min="4" max="4" width="24.140625" style="2" customWidth="1"/>
    <col min="5" max="5" width="24.421875" style="2" customWidth="1"/>
    <col min="6" max="6" width="22.7109375" style="2" customWidth="1"/>
    <col min="7" max="7" width="22.421875" style="2" customWidth="1"/>
    <col min="8" max="8" width="25.421875" style="2" customWidth="1"/>
    <col min="9" max="9" width="25.00390625" style="2" customWidth="1"/>
    <col min="10" max="10" width="19.57421875" style="2" customWidth="1"/>
    <col min="11" max="11" width="25.421875" style="2" customWidth="1"/>
    <col min="12" max="12" width="21.28125" style="2" customWidth="1"/>
    <col min="13" max="13" width="19.57421875" style="2" customWidth="1"/>
    <col min="14" max="14" width="23.421875" style="2" customWidth="1"/>
    <col min="15" max="15" width="21.140625" style="2" customWidth="1"/>
    <col min="16" max="16" width="27.57421875" style="2" customWidth="1"/>
    <col min="17" max="17" width="25.421875" style="3" customWidth="1"/>
    <col min="18" max="18" width="23.28125" style="4" bestFit="1" customWidth="1"/>
    <col min="19" max="19" width="24.421875" style="5" customWidth="1"/>
    <col min="20" max="20" width="15.57421875" style="5" customWidth="1"/>
    <col min="21" max="16384" width="9.140625" style="5" customWidth="1"/>
  </cols>
  <sheetData>
    <row r="1" spans="1:18" ht="18.75">
      <c r="A1" s="6"/>
      <c r="B1" s="7"/>
      <c r="C1" s="7"/>
      <c r="D1" s="7"/>
      <c r="E1" s="7"/>
      <c r="F1" s="7"/>
      <c r="G1" s="7"/>
      <c r="H1" s="7"/>
      <c r="I1" s="7"/>
      <c r="J1" s="7"/>
      <c r="K1" s="7"/>
      <c r="L1" s="7"/>
      <c r="M1" s="7"/>
      <c r="N1" s="7"/>
      <c r="O1" s="7"/>
      <c r="P1" s="7"/>
      <c r="Q1" s="8"/>
      <c r="R1" s="9"/>
    </row>
    <row r="2" spans="1:18" ht="97.5" customHeight="1">
      <c r="A2" s="10" t="s">
        <v>94</v>
      </c>
      <c r="B2" s="11" t="s">
        <v>0</v>
      </c>
      <c r="C2" s="11" t="s">
        <v>1</v>
      </c>
      <c r="D2" s="11" t="s">
        <v>175</v>
      </c>
      <c r="E2" s="11" t="s">
        <v>2</v>
      </c>
      <c r="F2" s="11" t="s">
        <v>3</v>
      </c>
      <c r="G2" s="11" t="s">
        <v>4</v>
      </c>
      <c r="H2" s="11" t="s">
        <v>96</v>
      </c>
      <c r="I2" s="11" t="s">
        <v>5</v>
      </c>
      <c r="J2" s="11" t="s">
        <v>6</v>
      </c>
      <c r="K2" s="11" t="s">
        <v>7</v>
      </c>
      <c r="L2" s="11" t="s">
        <v>8</v>
      </c>
      <c r="M2" s="11" t="s">
        <v>9</v>
      </c>
      <c r="N2" s="11" t="s">
        <v>10</v>
      </c>
      <c r="O2" s="11" t="s">
        <v>11</v>
      </c>
      <c r="P2" s="11" t="s">
        <v>12</v>
      </c>
      <c r="Q2" s="11" t="s">
        <v>13</v>
      </c>
      <c r="R2" s="12" t="s">
        <v>14</v>
      </c>
    </row>
    <row r="3" spans="1:144" ht="21.75" customHeight="1">
      <c r="A3" s="50" t="s">
        <v>15</v>
      </c>
      <c r="B3" s="44">
        <v>33731.67</v>
      </c>
      <c r="C3" s="44">
        <v>922379.25</v>
      </c>
      <c r="D3" s="36"/>
      <c r="E3" s="18"/>
      <c r="F3" s="18"/>
      <c r="G3" s="18"/>
      <c r="H3" s="18"/>
      <c r="I3" s="18"/>
      <c r="J3" s="18"/>
      <c r="K3" s="18"/>
      <c r="L3" s="18"/>
      <c r="M3" s="18"/>
      <c r="N3" s="18"/>
      <c r="O3" s="18"/>
      <c r="P3" s="18"/>
      <c r="Q3" s="15">
        <f aca="true" t="shared" si="0" ref="Q3:Q35">SUM(B3:P3)</f>
        <v>956110.92</v>
      </c>
      <c r="R3" s="15">
        <f>Q3</f>
        <v>956110.92</v>
      </c>
      <c r="S3" s="71">
        <f>R3-Q3</f>
        <v>0</v>
      </c>
      <c r="W3" s="21"/>
      <c r="X3" s="21"/>
      <c r="Y3" s="21"/>
      <c r="AB3" s="16"/>
      <c r="AC3" s="16"/>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row>
    <row r="4" spans="1:144" ht="21.75" customHeight="1">
      <c r="A4" s="50" t="s">
        <v>121</v>
      </c>
      <c r="B4" s="36"/>
      <c r="C4" s="36"/>
      <c r="D4" s="36"/>
      <c r="E4" s="18"/>
      <c r="F4" s="18"/>
      <c r="G4" s="18"/>
      <c r="H4" s="18"/>
      <c r="I4" s="18"/>
      <c r="J4" s="18"/>
      <c r="K4" s="64">
        <v>189560</v>
      </c>
      <c r="L4" s="18"/>
      <c r="M4" s="18"/>
      <c r="N4" s="18"/>
      <c r="O4" s="18"/>
      <c r="P4" s="18"/>
      <c r="Q4" s="15">
        <f t="shared" si="0"/>
        <v>189560</v>
      </c>
      <c r="R4" s="15">
        <f>Q4</f>
        <v>189560</v>
      </c>
      <c r="S4" s="71">
        <f>R4-Q4</f>
        <v>0</v>
      </c>
      <c r="W4" s="21"/>
      <c r="X4" s="21"/>
      <c r="Y4" s="21"/>
      <c r="AB4" s="16"/>
      <c r="AC4" s="16"/>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row>
    <row r="5" spans="1:144" s="22" customFormat="1" ht="21.75" customHeight="1">
      <c r="A5" s="13" t="s">
        <v>193</v>
      </c>
      <c r="B5" s="18"/>
      <c r="C5" s="18"/>
      <c r="D5" s="18"/>
      <c r="E5" s="18"/>
      <c r="F5" s="18"/>
      <c r="G5" s="18"/>
      <c r="H5" s="18"/>
      <c r="I5" s="18"/>
      <c r="J5" s="36"/>
      <c r="K5" s="18"/>
      <c r="L5" s="18"/>
      <c r="M5" s="18"/>
      <c r="N5" s="18"/>
      <c r="O5" s="18"/>
      <c r="P5" s="18"/>
      <c r="Q5" s="15">
        <f t="shared" si="0"/>
        <v>0</v>
      </c>
      <c r="R5" s="15">
        <f>Q5</f>
        <v>0</v>
      </c>
      <c r="S5" s="71">
        <f>R5-Q5</f>
        <v>0</v>
      </c>
      <c r="T5" s="5"/>
      <c r="U5" s="5"/>
      <c r="V5" s="5"/>
      <c r="W5" s="5"/>
      <c r="X5" s="5"/>
      <c r="Y5" s="5"/>
      <c r="Z5" s="5"/>
      <c r="AA5" s="5"/>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row>
    <row r="6" spans="1:144" ht="21.75" customHeight="1">
      <c r="A6" s="13" t="s">
        <v>16</v>
      </c>
      <c r="B6" s="18"/>
      <c r="C6" s="18"/>
      <c r="D6" s="18"/>
      <c r="E6" s="18"/>
      <c r="F6" s="18"/>
      <c r="G6" s="18"/>
      <c r="H6" s="18"/>
      <c r="I6" s="18"/>
      <c r="J6" s="44">
        <v>60230.37</v>
      </c>
      <c r="K6" s="18"/>
      <c r="L6" s="18"/>
      <c r="M6" s="18"/>
      <c r="N6" s="18"/>
      <c r="O6" s="18"/>
      <c r="P6" s="18"/>
      <c r="Q6" s="15">
        <f t="shared" si="0"/>
        <v>60230.37</v>
      </c>
      <c r="R6" s="15">
        <f>SUM(Q6:Q7)</f>
        <v>88348.39</v>
      </c>
      <c r="S6" s="71">
        <f>R6-Q6</f>
        <v>28118.019999999997</v>
      </c>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row>
    <row r="7" spans="1:59" ht="21.75" customHeight="1">
      <c r="A7" s="13" t="s">
        <v>16</v>
      </c>
      <c r="B7" s="18"/>
      <c r="C7" s="18"/>
      <c r="D7" s="18"/>
      <c r="E7" s="18"/>
      <c r="F7" s="18"/>
      <c r="G7" s="18"/>
      <c r="H7" s="18"/>
      <c r="I7" s="18"/>
      <c r="J7" s="44">
        <v>28118.02</v>
      </c>
      <c r="K7" s="18"/>
      <c r="L7" s="18"/>
      <c r="M7" s="18"/>
      <c r="N7" s="18"/>
      <c r="O7" s="18"/>
      <c r="P7" s="18"/>
      <c r="Q7" s="15">
        <f t="shared" si="0"/>
        <v>28118.02</v>
      </c>
      <c r="R7" s="15"/>
      <c r="S7" s="71">
        <f>R7-Q7</f>
        <v>-28118.02</v>
      </c>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row>
    <row r="8" spans="1:59" ht="21.75" customHeight="1">
      <c r="A8" s="13" t="s">
        <v>17</v>
      </c>
      <c r="B8" s="18"/>
      <c r="C8" s="18"/>
      <c r="D8" s="18"/>
      <c r="E8" s="18"/>
      <c r="F8" s="18"/>
      <c r="G8" s="18"/>
      <c r="H8" s="18"/>
      <c r="I8" s="18"/>
      <c r="J8" s="44">
        <v>26550</v>
      </c>
      <c r="K8" s="18"/>
      <c r="L8" s="18"/>
      <c r="M8" s="18"/>
      <c r="N8" s="18"/>
      <c r="O8" s="18"/>
      <c r="P8" s="18"/>
      <c r="Q8" s="15">
        <f t="shared" si="0"/>
        <v>26550</v>
      </c>
      <c r="R8" s="15">
        <f aca="true" t="shared" si="1" ref="R8:R19">Q8</f>
        <v>26550</v>
      </c>
      <c r="S8" s="71"/>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row>
    <row r="9" spans="1:59" ht="21.75" customHeight="1">
      <c r="A9" s="13" t="s">
        <v>17</v>
      </c>
      <c r="B9" s="18"/>
      <c r="C9" s="18"/>
      <c r="D9" s="18"/>
      <c r="E9" s="18"/>
      <c r="F9" s="18"/>
      <c r="G9" s="18"/>
      <c r="H9" s="18"/>
      <c r="I9" s="18"/>
      <c r="J9" s="44">
        <v>23150</v>
      </c>
      <c r="K9" s="18"/>
      <c r="L9" s="18"/>
      <c r="M9" s="18"/>
      <c r="N9" s="18"/>
      <c r="O9" s="18"/>
      <c r="P9" s="18"/>
      <c r="Q9" s="15">
        <f t="shared" si="0"/>
        <v>23150</v>
      </c>
      <c r="R9" s="15">
        <f t="shared" si="1"/>
        <v>23150</v>
      </c>
      <c r="S9" s="71"/>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row>
    <row r="10" spans="1:59" ht="21.75" customHeight="1">
      <c r="A10" s="13" t="s">
        <v>158</v>
      </c>
      <c r="B10" s="18"/>
      <c r="C10" s="18"/>
      <c r="D10" s="18"/>
      <c r="E10" s="18"/>
      <c r="F10" s="18"/>
      <c r="G10" s="18"/>
      <c r="H10" s="18"/>
      <c r="I10" s="18"/>
      <c r="J10" s="36"/>
      <c r="K10" s="18"/>
      <c r="L10" s="64">
        <v>37293.05</v>
      </c>
      <c r="M10" s="18"/>
      <c r="N10" s="18"/>
      <c r="O10" s="18"/>
      <c r="P10" s="18"/>
      <c r="Q10" s="15">
        <f t="shared" si="0"/>
        <v>37293.05</v>
      </c>
      <c r="R10" s="15">
        <f t="shared" si="1"/>
        <v>37293.05</v>
      </c>
      <c r="S10" s="71"/>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row>
    <row r="11" spans="1:59" ht="21.75" customHeight="1">
      <c r="A11" s="13" t="s">
        <v>158</v>
      </c>
      <c r="B11" s="14"/>
      <c r="C11" s="14"/>
      <c r="D11" s="14"/>
      <c r="E11" s="18"/>
      <c r="F11" s="18"/>
      <c r="G11" s="18"/>
      <c r="H11" s="18"/>
      <c r="I11" s="18"/>
      <c r="J11" s="36"/>
      <c r="K11" s="18"/>
      <c r="L11" s="64">
        <v>23569.12</v>
      </c>
      <c r="M11" s="18"/>
      <c r="N11" s="18"/>
      <c r="O11" s="18"/>
      <c r="P11" s="18"/>
      <c r="Q11" s="15">
        <f t="shared" si="0"/>
        <v>23569.12</v>
      </c>
      <c r="R11" s="15">
        <f t="shared" si="1"/>
        <v>23569.12</v>
      </c>
      <c r="S11" s="71"/>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row>
    <row r="12" spans="1:59" ht="25.5" customHeight="1">
      <c r="A12" s="50" t="s">
        <v>105</v>
      </c>
      <c r="B12" s="36"/>
      <c r="C12" s="36"/>
      <c r="D12" s="36"/>
      <c r="E12" s="18"/>
      <c r="F12" s="18"/>
      <c r="G12" s="18"/>
      <c r="H12" s="64">
        <v>150000</v>
      </c>
      <c r="I12" s="18"/>
      <c r="J12" s="36"/>
      <c r="K12" s="18"/>
      <c r="L12" s="18"/>
      <c r="M12" s="18"/>
      <c r="N12" s="18"/>
      <c r="O12" s="18"/>
      <c r="P12" s="18"/>
      <c r="Q12" s="15">
        <f t="shared" si="0"/>
        <v>150000</v>
      </c>
      <c r="R12" s="15">
        <f t="shared" si="1"/>
        <v>150000</v>
      </c>
      <c r="S12" s="71"/>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row>
    <row r="13" spans="1:59" ht="21.75" customHeight="1">
      <c r="A13" s="50" t="s">
        <v>194</v>
      </c>
      <c r="B13" s="36"/>
      <c r="C13" s="36"/>
      <c r="D13" s="36"/>
      <c r="E13" s="18"/>
      <c r="F13" s="18"/>
      <c r="G13" s="18"/>
      <c r="H13" s="18"/>
      <c r="I13" s="18"/>
      <c r="J13" s="64">
        <v>149243.86</v>
      </c>
      <c r="K13" s="18"/>
      <c r="L13" s="18"/>
      <c r="M13" s="18"/>
      <c r="N13" s="18"/>
      <c r="O13" s="18"/>
      <c r="P13" s="18"/>
      <c r="Q13" s="15">
        <f t="shared" si="0"/>
        <v>149243.86</v>
      </c>
      <c r="R13" s="15">
        <f t="shared" si="1"/>
        <v>149243.86</v>
      </c>
      <c r="S13" s="71"/>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row>
    <row r="14" spans="1:59" ht="21.75" customHeight="1">
      <c r="A14" s="50" t="s">
        <v>18</v>
      </c>
      <c r="B14" s="36"/>
      <c r="C14" s="36"/>
      <c r="D14" s="36"/>
      <c r="E14" s="18"/>
      <c r="F14" s="18"/>
      <c r="G14" s="18"/>
      <c r="H14" s="18"/>
      <c r="I14" s="18"/>
      <c r="J14" s="64">
        <v>17144.7</v>
      </c>
      <c r="K14" s="18"/>
      <c r="L14" s="18"/>
      <c r="M14" s="18"/>
      <c r="N14" s="18"/>
      <c r="O14" s="18"/>
      <c r="P14" s="18"/>
      <c r="Q14" s="15">
        <f t="shared" si="0"/>
        <v>17144.7</v>
      </c>
      <c r="R14" s="15">
        <f t="shared" si="1"/>
        <v>17144.7</v>
      </c>
      <c r="S14" s="71"/>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row>
    <row r="15" spans="1:59" ht="21.75" customHeight="1">
      <c r="A15" s="50" t="s">
        <v>18</v>
      </c>
      <c r="B15" s="36"/>
      <c r="C15" s="36"/>
      <c r="D15" s="36"/>
      <c r="E15" s="18"/>
      <c r="F15" s="19"/>
      <c r="G15" s="19"/>
      <c r="H15" s="19"/>
      <c r="I15" s="19"/>
      <c r="J15" s="66">
        <v>3000</v>
      </c>
      <c r="K15" s="19"/>
      <c r="L15" s="19"/>
      <c r="M15" s="19"/>
      <c r="N15" s="19"/>
      <c r="O15" s="19"/>
      <c r="P15" s="19"/>
      <c r="Q15" s="15">
        <f t="shared" si="0"/>
        <v>3000</v>
      </c>
      <c r="R15" s="15">
        <f t="shared" si="1"/>
        <v>3000</v>
      </c>
      <c r="S15" s="71"/>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row>
    <row r="16" spans="1:19" ht="21.75" customHeight="1">
      <c r="A16" s="50" t="s">
        <v>18</v>
      </c>
      <c r="B16" s="36"/>
      <c r="C16" s="36"/>
      <c r="D16" s="36"/>
      <c r="E16" s="18"/>
      <c r="F16" s="19"/>
      <c r="G16" s="19"/>
      <c r="H16" s="19"/>
      <c r="I16" s="19"/>
      <c r="J16" s="66">
        <v>139930.22</v>
      </c>
      <c r="K16" s="19"/>
      <c r="L16" s="19"/>
      <c r="M16" s="19"/>
      <c r="N16" s="19"/>
      <c r="O16" s="19"/>
      <c r="P16" s="19"/>
      <c r="Q16" s="15">
        <f t="shared" si="0"/>
        <v>139930.22</v>
      </c>
      <c r="R16" s="15">
        <f t="shared" si="1"/>
        <v>139930.22</v>
      </c>
      <c r="S16" s="71"/>
    </row>
    <row r="17" spans="1:19" ht="21.75" customHeight="1">
      <c r="A17" s="77" t="s">
        <v>198</v>
      </c>
      <c r="B17" s="36"/>
      <c r="C17" s="36"/>
      <c r="D17" s="36"/>
      <c r="E17" s="18"/>
      <c r="F17" s="18"/>
      <c r="G17" s="18"/>
      <c r="H17" s="18"/>
      <c r="I17" s="18"/>
      <c r="J17" s="64">
        <v>21000</v>
      </c>
      <c r="K17" s="18"/>
      <c r="L17" s="18"/>
      <c r="M17" s="18"/>
      <c r="N17" s="18"/>
      <c r="O17" s="18"/>
      <c r="P17" s="18"/>
      <c r="Q17" s="15">
        <f t="shared" si="0"/>
        <v>21000</v>
      </c>
      <c r="R17" s="15">
        <f t="shared" si="1"/>
        <v>21000</v>
      </c>
      <c r="S17" s="71"/>
    </row>
    <row r="18" spans="1:19" ht="21.75" customHeight="1">
      <c r="A18" s="13" t="s">
        <v>123</v>
      </c>
      <c r="B18" s="78"/>
      <c r="C18" s="78"/>
      <c r="D18" s="78"/>
      <c r="E18" s="18"/>
      <c r="F18" s="18"/>
      <c r="G18" s="18"/>
      <c r="H18" s="18"/>
      <c r="I18" s="18"/>
      <c r="J18" s="36"/>
      <c r="K18" s="64">
        <v>199943</v>
      </c>
      <c r="L18" s="18"/>
      <c r="M18" s="18"/>
      <c r="N18" s="18"/>
      <c r="O18" s="18"/>
      <c r="P18" s="18"/>
      <c r="Q18" s="15">
        <f t="shared" si="0"/>
        <v>199943</v>
      </c>
      <c r="R18" s="15">
        <f t="shared" si="1"/>
        <v>199943</v>
      </c>
      <c r="S18" s="71"/>
    </row>
    <row r="19" spans="1:19" ht="21.75" customHeight="1">
      <c r="A19" s="13" t="s">
        <v>147</v>
      </c>
      <c r="B19" s="18"/>
      <c r="C19" s="64">
        <v>152240.46</v>
      </c>
      <c r="D19" s="18"/>
      <c r="E19" s="18"/>
      <c r="F19" s="18"/>
      <c r="G19" s="18"/>
      <c r="H19" s="18"/>
      <c r="I19" s="18"/>
      <c r="J19" s="36"/>
      <c r="K19" s="18"/>
      <c r="L19" s="18"/>
      <c r="M19" s="18"/>
      <c r="N19" s="18"/>
      <c r="O19" s="18"/>
      <c r="P19" s="18"/>
      <c r="Q19" s="15">
        <f t="shared" si="0"/>
        <v>152240.46</v>
      </c>
      <c r="R19" s="15">
        <f t="shared" si="1"/>
        <v>152240.46</v>
      </c>
      <c r="S19" s="71"/>
    </row>
    <row r="20" spans="1:19" ht="21.75" customHeight="1">
      <c r="A20" s="13" t="s">
        <v>19</v>
      </c>
      <c r="B20" s="40">
        <v>696670.46</v>
      </c>
      <c r="C20" s="66">
        <v>405974.55</v>
      </c>
      <c r="D20" s="19"/>
      <c r="E20" s="19"/>
      <c r="F20" s="19"/>
      <c r="G20" s="19"/>
      <c r="H20" s="19"/>
      <c r="I20" s="19"/>
      <c r="J20" s="19"/>
      <c r="K20" s="19"/>
      <c r="L20" s="19"/>
      <c r="M20" s="19"/>
      <c r="N20" s="19"/>
      <c r="O20" s="19"/>
      <c r="P20" s="19"/>
      <c r="Q20" s="15">
        <f t="shared" si="0"/>
        <v>1102645.01</v>
      </c>
      <c r="R20" s="15">
        <f>SUM(Q20:Q20)</f>
        <v>1102645.01</v>
      </c>
      <c r="S20" s="71"/>
    </row>
    <row r="21" spans="1:19" ht="21.75" customHeight="1">
      <c r="A21" s="13" t="s">
        <v>80</v>
      </c>
      <c r="B21" s="64">
        <v>330018.56</v>
      </c>
      <c r="C21" s="40">
        <v>202987.28</v>
      </c>
      <c r="D21" s="18"/>
      <c r="E21" s="18"/>
      <c r="F21" s="18"/>
      <c r="G21" s="18"/>
      <c r="H21" s="18"/>
      <c r="I21" s="18"/>
      <c r="J21" s="18"/>
      <c r="K21" s="18"/>
      <c r="L21" s="18"/>
      <c r="M21" s="18"/>
      <c r="N21" s="18"/>
      <c r="O21" s="18"/>
      <c r="P21" s="18"/>
      <c r="Q21" s="15">
        <f t="shared" si="0"/>
        <v>533005.84</v>
      </c>
      <c r="R21" s="15">
        <f>SUM(Q21:Q21)</f>
        <v>533005.84</v>
      </c>
      <c r="S21" s="71"/>
    </row>
    <row r="22" spans="1:19" ht="21.75" customHeight="1">
      <c r="A22" s="13" t="s">
        <v>20</v>
      </c>
      <c r="B22" s="18"/>
      <c r="C22" s="40">
        <v>421168.6</v>
      </c>
      <c r="D22" s="18"/>
      <c r="E22" s="18"/>
      <c r="F22" s="18"/>
      <c r="G22" s="18"/>
      <c r="H22" s="18"/>
      <c r="I22" s="18"/>
      <c r="J22" s="18"/>
      <c r="K22" s="18"/>
      <c r="L22" s="18"/>
      <c r="M22" s="18"/>
      <c r="N22" s="18"/>
      <c r="O22" s="18"/>
      <c r="P22" s="18"/>
      <c r="Q22" s="15">
        <f t="shared" si="0"/>
        <v>421168.6</v>
      </c>
      <c r="R22" s="15">
        <f>Q22</f>
        <v>421168.6</v>
      </c>
      <c r="S22" s="71"/>
    </row>
    <row r="23" spans="1:19" ht="21.75" customHeight="1">
      <c r="A23" s="50" t="s">
        <v>21</v>
      </c>
      <c r="B23" s="36"/>
      <c r="C23" s="64">
        <v>688271.98</v>
      </c>
      <c r="D23" s="18"/>
      <c r="E23" s="18"/>
      <c r="F23" s="18"/>
      <c r="G23" s="18"/>
      <c r="H23" s="18"/>
      <c r="I23" s="18"/>
      <c r="J23" s="18"/>
      <c r="K23" s="18"/>
      <c r="L23" s="18"/>
      <c r="M23" s="18"/>
      <c r="N23" s="18"/>
      <c r="O23" s="18"/>
      <c r="P23" s="18"/>
      <c r="Q23" s="15">
        <f t="shared" si="0"/>
        <v>688271.98</v>
      </c>
      <c r="R23" s="15">
        <f>SUM(Q23:Q23)</f>
        <v>688271.98</v>
      </c>
      <c r="S23" s="71"/>
    </row>
    <row r="24" spans="1:19" ht="21.75" customHeight="1">
      <c r="A24" s="50" t="s">
        <v>22</v>
      </c>
      <c r="B24" s="36"/>
      <c r="C24" s="40">
        <v>483151.35</v>
      </c>
      <c r="D24" s="19"/>
      <c r="E24" s="19"/>
      <c r="F24" s="19"/>
      <c r="G24" s="56"/>
      <c r="H24" s="19"/>
      <c r="I24" s="19"/>
      <c r="J24" s="19"/>
      <c r="K24" s="19"/>
      <c r="L24" s="19"/>
      <c r="M24" s="19"/>
      <c r="N24" s="19"/>
      <c r="O24" s="19"/>
      <c r="P24" s="19"/>
      <c r="Q24" s="15">
        <f t="shared" si="0"/>
        <v>483151.35</v>
      </c>
      <c r="R24" s="15">
        <f>SUM(Q24:Q24)</f>
        <v>483151.35</v>
      </c>
      <c r="S24" s="71"/>
    </row>
    <row r="25" spans="1:19" ht="21.75" customHeight="1">
      <c r="A25" s="13" t="s">
        <v>23</v>
      </c>
      <c r="B25" s="56"/>
      <c r="C25" s="56"/>
      <c r="D25" s="18"/>
      <c r="E25" s="18"/>
      <c r="F25" s="18"/>
      <c r="G25" s="18"/>
      <c r="H25" s="18"/>
      <c r="I25" s="18"/>
      <c r="J25" s="64">
        <v>50178</v>
      </c>
      <c r="K25" s="18"/>
      <c r="L25" s="18"/>
      <c r="M25" s="18"/>
      <c r="N25" s="18"/>
      <c r="O25" s="18"/>
      <c r="P25" s="18"/>
      <c r="Q25" s="15">
        <f t="shared" si="0"/>
        <v>50178</v>
      </c>
      <c r="R25" s="15">
        <f>SUM(Q25:Q25)</f>
        <v>50178</v>
      </c>
      <c r="S25" s="71"/>
    </row>
    <row r="26" spans="1:19" ht="21.75" customHeight="1">
      <c r="A26" s="13" t="s">
        <v>149</v>
      </c>
      <c r="B26" s="18"/>
      <c r="C26" s="18"/>
      <c r="D26" s="18"/>
      <c r="E26" s="18"/>
      <c r="F26" s="18"/>
      <c r="G26" s="18"/>
      <c r="H26" s="64">
        <v>100000</v>
      </c>
      <c r="I26" s="18"/>
      <c r="J26" s="36"/>
      <c r="K26" s="18"/>
      <c r="L26" s="18"/>
      <c r="M26" s="18"/>
      <c r="N26" s="18"/>
      <c r="O26" s="18"/>
      <c r="P26" s="18"/>
      <c r="Q26" s="15">
        <f t="shared" si="0"/>
        <v>100000</v>
      </c>
      <c r="R26" s="15">
        <f>Q26</f>
        <v>100000</v>
      </c>
      <c r="S26" s="71"/>
    </row>
    <row r="27" spans="1:19" ht="21.75" customHeight="1">
      <c r="A27" s="57" t="s">
        <v>83</v>
      </c>
      <c r="B27" s="56"/>
      <c r="C27" s="56"/>
      <c r="D27" s="19"/>
      <c r="E27" s="19"/>
      <c r="F27" s="19"/>
      <c r="G27" s="19"/>
      <c r="H27" s="19"/>
      <c r="I27" s="19"/>
      <c r="J27" s="66">
        <v>43952.29</v>
      </c>
      <c r="K27" s="19"/>
      <c r="L27" s="19"/>
      <c r="M27" s="19"/>
      <c r="N27" s="19"/>
      <c r="O27" s="19"/>
      <c r="P27" s="19"/>
      <c r="Q27" s="15">
        <f t="shared" si="0"/>
        <v>43952.29</v>
      </c>
      <c r="R27" s="15">
        <f>SUM(Q27:Q27)</f>
        <v>43952.29</v>
      </c>
      <c r="S27" s="71"/>
    </row>
    <row r="28" spans="1:19" ht="21.75" customHeight="1">
      <c r="A28" s="50" t="s">
        <v>24</v>
      </c>
      <c r="B28" s="44">
        <v>593090.28</v>
      </c>
      <c r="C28" s="36"/>
      <c r="D28" s="36"/>
      <c r="E28" s="18"/>
      <c r="F28" s="19"/>
      <c r="G28" s="19"/>
      <c r="H28" s="19"/>
      <c r="I28" s="19"/>
      <c r="J28" s="19"/>
      <c r="K28" s="19"/>
      <c r="L28" s="19"/>
      <c r="M28" s="19"/>
      <c r="N28" s="19"/>
      <c r="O28" s="19"/>
      <c r="P28" s="19"/>
      <c r="Q28" s="15">
        <f t="shared" si="0"/>
        <v>593090.28</v>
      </c>
      <c r="R28" s="15">
        <f>Q28</f>
        <v>593090.28</v>
      </c>
      <c r="S28" s="71"/>
    </row>
    <row r="29" spans="1:19" ht="21.75" customHeight="1">
      <c r="A29" s="50" t="s">
        <v>25</v>
      </c>
      <c r="B29" s="65"/>
      <c r="C29" s="44">
        <v>132360</v>
      </c>
      <c r="D29" s="65"/>
      <c r="E29" s="23"/>
      <c r="F29" s="69"/>
      <c r="G29" s="69"/>
      <c r="H29" s="69"/>
      <c r="I29" s="69"/>
      <c r="J29" s="69"/>
      <c r="K29" s="69"/>
      <c r="L29" s="69"/>
      <c r="M29" s="69"/>
      <c r="N29" s="69"/>
      <c r="O29" s="69"/>
      <c r="P29" s="69"/>
      <c r="Q29" s="15">
        <f t="shared" si="0"/>
        <v>132360</v>
      </c>
      <c r="R29" s="15">
        <f>Q29</f>
        <v>132360</v>
      </c>
      <c r="S29" s="71"/>
    </row>
    <row r="30" spans="1:19" ht="21.75" customHeight="1">
      <c r="A30" s="13" t="s">
        <v>82</v>
      </c>
      <c r="B30" s="56"/>
      <c r="C30" s="40">
        <v>192837.91</v>
      </c>
      <c r="D30" s="18"/>
      <c r="E30" s="18"/>
      <c r="F30" s="18"/>
      <c r="G30" s="18"/>
      <c r="H30" s="18"/>
      <c r="I30" s="18"/>
      <c r="J30" s="18"/>
      <c r="K30" s="18"/>
      <c r="L30" s="18"/>
      <c r="M30" s="18"/>
      <c r="N30" s="18"/>
      <c r="O30" s="18"/>
      <c r="P30" s="18"/>
      <c r="Q30" s="15">
        <f t="shared" si="0"/>
        <v>192837.91</v>
      </c>
      <c r="R30" s="15">
        <f>SUM(Q30:Q31)</f>
        <v>795237.91</v>
      </c>
      <c r="S30" s="71"/>
    </row>
    <row r="31" spans="1:19" ht="21.75" customHeight="1">
      <c r="A31" s="13" t="s">
        <v>26</v>
      </c>
      <c r="B31" s="40">
        <v>602400</v>
      </c>
      <c r="C31" s="56"/>
      <c r="D31" s="18"/>
      <c r="E31" s="18"/>
      <c r="F31" s="18"/>
      <c r="G31" s="18"/>
      <c r="H31" s="18"/>
      <c r="I31" s="18"/>
      <c r="J31" s="18"/>
      <c r="K31" s="18"/>
      <c r="L31" s="18"/>
      <c r="M31" s="18"/>
      <c r="N31" s="18"/>
      <c r="O31" s="18"/>
      <c r="P31" s="18"/>
      <c r="Q31" s="15">
        <f t="shared" si="0"/>
        <v>602400</v>
      </c>
      <c r="R31" s="15"/>
      <c r="S31" s="71"/>
    </row>
    <row r="32" spans="1:19" ht="21.75" customHeight="1">
      <c r="A32" s="17" t="s">
        <v>27</v>
      </c>
      <c r="B32" s="40">
        <v>889110.09</v>
      </c>
      <c r="C32" s="66">
        <v>688271.98</v>
      </c>
      <c r="D32" s="19"/>
      <c r="E32" s="19"/>
      <c r="F32" s="19"/>
      <c r="G32" s="66">
        <v>798330.72</v>
      </c>
      <c r="H32" s="19"/>
      <c r="I32" s="19"/>
      <c r="J32" s="19"/>
      <c r="K32" s="19"/>
      <c r="L32" s="19"/>
      <c r="M32" s="19"/>
      <c r="N32" s="19"/>
      <c r="O32" s="19"/>
      <c r="P32" s="19"/>
      <c r="Q32" s="15">
        <f t="shared" si="0"/>
        <v>2375712.79</v>
      </c>
      <c r="R32" s="15">
        <f>SUM(Q32:Q32+Q33)</f>
        <v>3250416</v>
      </c>
      <c r="S32" s="71"/>
    </row>
    <row r="33" spans="1:19" ht="21.75" customHeight="1">
      <c r="A33" s="17" t="s">
        <v>27</v>
      </c>
      <c r="B33" s="40">
        <v>874703.21</v>
      </c>
      <c r="C33" s="18"/>
      <c r="D33" s="18"/>
      <c r="E33" s="18"/>
      <c r="F33" s="18"/>
      <c r="G33" s="18"/>
      <c r="H33" s="18"/>
      <c r="I33" s="18"/>
      <c r="J33" s="56"/>
      <c r="K33" s="18"/>
      <c r="L33" s="18"/>
      <c r="M33" s="18"/>
      <c r="N33" s="18"/>
      <c r="O33" s="18"/>
      <c r="P33" s="18"/>
      <c r="Q33" s="15">
        <f t="shared" si="0"/>
        <v>874703.21</v>
      </c>
      <c r="R33" s="15"/>
      <c r="S33" s="71"/>
    </row>
    <row r="34" spans="1:19" ht="21.75" customHeight="1">
      <c r="A34" s="13" t="s">
        <v>28</v>
      </c>
      <c r="B34" s="64">
        <v>151354.62</v>
      </c>
      <c r="C34" s="64">
        <v>158832</v>
      </c>
      <c r="D34" s="18"/>
      <c r="E34" s="18"/>
      <c r="F34" s="18"/>
      <c r="G34" s="18"/>
      <c r="H34" s="18"/>
      <c r="I34" s="18"/>
      <c r="J34" s="36"/>
      <c r="K34" s="18"/>
      <c r="L34" s="18"/>
      <c r="M34" s="18"/>
      <c r="N34" s="18"/>
      <c r="O34" s="18"/>
      <c r="P34" s="18"/>
      <c r="Q34" s="15">
        <f t="shared" si="0"/>
        <v>310186.62</v>
      </c>
      <c r="R34" s="15">
        <f>SUM(Q34:Q34)</f>
        <v>310186.62</v>
      </c>
      <c r="S34" s="71"/>
    </row>
    <row r="35" spans="1:19" ht="21.75" customHeight="1">
      <c r="A35" s="13" t="s">
        <v>29</v>
      </c>
      <c r="B35" s="56"/>
      <c r="C35" s="56"/>
      <c r="D35" s="18"/>
      <c r="E35" s="18"/>
      <c r="F35" s="18"/>
      <c r="G35" s="18"/>
      <c r="H35" s="18"/>
      <c r="I35" s="18"/>
      <c r="J35" s="64">
        <v>109504.78</v>
      </c>
      <c r="K35" s="18"/>
      <c r="L35" s="18"/>
      <c r="M35" s="18"/>
      <c r="N35" s="18"/>
      <c r="O35" s="18"/>
      <c r="P35" s="18"/>
      <c r="Q35" s="15">
        <f t="shared" si="0"/>
        <v>109504.78</v>
      </c>
      <c r="R35" s="15">
        <f>SUM(Q35:Q35)</f>
        <v>109504.78</v>
      </c>
      <c r="S35" s="71"/>
    </row>
    <row r="36" spans="1:19" ht="21.75" customHeight="1">
      <c r="A36" s="13" t="s">
        <v>30</v>
      </c>
      <c r="B36" s="63">
        <v>412423.93</v>
      </c>
      <c r="C36" s="40">
        <v>245664.83</v>
      </c>
      <c r="D36" s="14"/>
      <c r="E36" s="14"/>
      <c r="F36" s="14"/>
      <c r="G36" s="14"/>
      <c r="H36" s="14"/>
      <c r="I36" s="14"/>
      <c r="J36" s="14"/>
      <c r="K36" s="14"/>
      <c r="L36" s="14"/>
      <c r="M36" s="14"/>
      <c r="N36" s="14"/>
      <c r="O36" s="14"/>
      <c r="P36" s="14"/>
      <c r="Q36" s="15">
        <f aca="true" t="shared" si="2" ref="Q36:Q69">SUM(B36:P36)</f>
        <v>658088.76</v>
      </c>
      <c r="R36" s="15">
        <f>Q36</f>
        <v>658088.76</v>
      </c>
      <c r="S36" s="71"/>
    </row>
    <row r="37" spans="1:19" ht="21.75" customHeight="1">
      <c r="A37" s="13" t="s">
        <v>31</v>
      </c>
      <c r="B37" s="66">
        <v>38438.5</v>
      </c>
      <c r="C37" s="40">
        <v>201187.2</v>
      </c>
      <c r="D37" s="19"/>
      <c r="E37" s="19"/>
      <c r="F37" s="19"/>
      <c r="G37" s="64">
        <v>276563.95</v>
      </c>
      <c r="H37" s="19"/>
      <c r="I37" s="19"/>
      <c r="J37" s="19"/>
      <c r="K37" s="19"/>
      <c r="L37" s="19"/>
      <c r="M37" s="19"/>
      <c r="N37" s="19"/>
      <c r="O37" s="19"/>
      <c r="P37" s="19"/>
      <c r="Q37" s="15">
        <f t="shared" si="2"/>
        <v>516189.65</v>
      </c>
      <c r="R37" s="15">
        <f>SUM(Q37:Q39)</f>
        <v>1273438.88</v>
      </c>
      <c r="S37" s="71"/>
    </row>
    <row r="38" spans="1:19" ht="21.75" customHeight="1">
      <c r="A38" s="13" t="s">
        <v>31</v>
      </c>
      <c r="B38" s="64"/>
      <c r="C38" s="40"/>
      <c r="D38" s="18"/>
      <c r="E38" s="18"/>
      <c r="F38" s="18"/>
      <c r="G38" s="64"/>
      <c r="H38" s="18"/>
      <c r="I38" s="18"/>
      <c r="J38" s="18"/>
      <c r="K38" s="18"/>
      <c r="L38" s="18"/>
      <c r="M38" s="18"/>
      <c r="N38" s="18"/>
      <c r="O38" s="18"/>
      <c r="P38" s="18"/>
      <c r="Q38" s="15"/>
      <c r="R38" s="15"/>
      <c r="S38" s="71"/>
    </row>
    <row r="39" spans="1:19" ht="21.75" customHeight="1">
      <c r="A39" s="13" t="s">
        <v>31</v>
      </c>
      <c r="B39" s="64">
        <v>295249.23</v>
      </c>
      <c r="C39" s="40">
        <v>462000</v>
      </c>
      <c r="D39" s="18"/>
      <c r="E39" s="18"/>
      <c r="F39" s="18"/>
      <c r="G39" s="18"/>
      <c r="H39" s="18"/>
      <c r="I39" s="18"/>
      <c r="J39" s="18"/>
      <c r="K39" s="18"/>
      <c r="L39" s="18"/>
      <c r="M39" s="18"/>
      <c r="N39" s="18"/>
      <c r="O39" s="18"/>
      <c r="P39" s="18"/>
      <c r="Q39" s="15">
        <f t="shared" si="2"/>
        <v>757249.23</v>
      </c>
      <c r="R39" s="15"/>
      <c r="S39" s="71"/>
    </row>
    <row r="40" spans="1:19" ht="21.75" customHeight="1">
      <c r="A40" s="13" t="s">
        <v>32</v>
      </c>
      <c r="B40" s="66">
        <v>435198.1</v>
      </c>
      <c r="C40" s="40">
        <v>922379.25</v>
      </c>
      <c r="D40" s="19"/>
      <c r="E40" s="19"/>
      <c r="F40" s="19"/>
      <c r="G40" s="66">
        <v>193859.66</v>
      </c>
      <c r="H40" s="19"/>
      <c r="I40" s="19"/>
      <c r="J40" s="19"/>
      <c r="K40" s="19"/>
      <c r="L40" s="19"/>
      <c r="M40" s="19"/>
      <c r="N40" s="19"/>
      <c r="O40" s="19"/>
      <c r="P40" s="19"/>
      <c r="Q40" s="15">
        <f t="shared" si="2"/>
        <v>1551437.01</v>
      </c>
      <c r="R40" s="15">
        <f>SUM(Q40:Q40)</f>
        <v>1551437.01</v>
      </c>
      <c r="S40" s="71"/>
    </row>
    <row r="41" spans="1:19" ht="21.75" customHeight="1">
      <c r="A41" s="13" t="s">
        <v>81</v>
      </c>
      <c r="B41" s="66">
        <v>489962.1</v>
      </c>
      <c r="C41" s="40">
        <v>329854.32</v>
      </c>
      <c r="D41" s="19"/>
      <c r="E41" s="19"/>
      <c r="F41" s="19"/>
      <c r="G41" s="19"/>
      <c r="H41" s="19"/>
      <c r="I41" s="19"/>
      <c r="J41" s="19"/>
      <c r="K41" s="19"/>
      <c r="L41" s="19"/>
      <c r="M41" s="19"/>
      <c r="N41" s="19"/>
      <c r="O41" s="19"/>
      <c r="P41" s="19"/>
      <c r="Q41" s="15">
        <f t="shared" si="2"/>
        <v>819816.4199999999</v>
      </c>
      <c r="R41" s="15">
        <f>SUM(Q41:Q41)</f>
        <v>819816.4199999999</v>
      </c>
      <c r="S41" s="71"/>
    </row>
    <row r="42" spans="1:19" ht="21.75" customHeight="1">
      <c r="A42" s="13" t="s">
        <v>112</v>
      </c>
      <c r="B42" s="19"/>
      <c r="C42" s="56"/>
      <c r="D42" s="19"/>
      <c r="E42" s="19"/>
      <c r="F42" s="19"/>
      <c r="G42" s="19"/>
      <c r="H42" s="66">
        <v>50000</v>
      </c>
      <c r="I42" s="19"/>
      <c r="J42" s="19"/>
      <c r="K42" s="19"/>
      <c r="L42" s="19"/>
      <c r="M42" s="19"/>
      <c r="N42" s="19"/>
      <c r="O42" s="19"/>
      <c r="P42" s="19"/>
      <c r="Q42" s="15">
        <f t="shared" si="2"/>
        <v>50000</v>
      </c>
      <c r="R42" s="15">
        <f>Q42</f>
        <v>50000</v>
      </c>
      <c r="S42" s="71"/>
    </row>
    <row r="43" spans="1:19" ht="21.75" customHeight="1">
      <c r="A43" s="13" t="s">
        <v>153</v>
      </c>
      <c r="B43" s="18"/>
      <c r="C43" s="18"/>
      <c r="D43" s="18"/>
      <c r="E43" s="18"/>
      <c r="F43" s="18"/>
      <c r="G43" s="18"/>
      <c r="H43" s="18"/>
      <c r="I43" s="18"/>
      <c r="J43" s="36"/>
      <c r="K43" s="64">
        <v>0</v>
      </c>
      <c r="L43" s="18"/>
      <c r="M43" s="18"/>
      <c r="N43" s="18"/>
      <c r="O43" s="18"/>
      <c r="P43" s="18"/>
      <c r="Q43" s="15">
        <f t="shared" si="2"/>
        <v>0</v>
      </c>
      <c r="R43" s="15">
        <f>Q43</f>
        <v>0</v>
      </c>
      <c r="S43" s="71"/>
    </row>
    <row r="44" spans="1:19" ht="21.75" customHeight="1">
      <c r="A44" s="13" t="s">
        <v>153</v>
      </c>
      <c r="B44" s="14"/>
      <c r="C44" s="14"/>
      <c r="D44" s="18"/>
      <c r="E44" s="18"/>
      <c r="F44" s="18"/>
      <c r="G44" s="18"/>
      <c r="H44" s="18"/>
      <c r="I44" s="18"/>
      <c r="J44" s="36"/>
      <c r="K44" s="64">
        <v>200000</v>
      </c>
      <c r="L44" s="18"/>
      <c r="M44" s="18"/>
      <c r="N44" s="18"/>
      <c r="O44" s="18"/>
      <c r="P44" s="18"/>
      <c r="Q44" s="15">
        <f t="shared" si="2"/>
        <v>200000</v>
      </c>
      <c r="R44" s="15">
        <f>Q44</f>
        <v>200000</v>
      </c>
      <c r="S44" s="71"/>
    </row>
    <row r="45" spans="1:19" ht="21.75" customHeight="1">
      <c r="A45" s="50" t="s">
        <v>33</v>
      </c>
      <c r="B45" s="36"/>
      <c r="C45" s="36"/>
      <c r="D45" s="18"/>
      <c r="E45" s="18"/>
      <c r="F45" s="18"/>
      <c r="G45" s="18"/>
      <c r="H45" s="18"/>
      <c r="I45" s="18"/>
      <c r="J45" s="44">
        <v>22352</v>
      </c>
      <c r="K45" s="18"/>
      <c r="L45" s="18"/>
      <c r="M45" s="18"/>
      <c r="N45" s="18"/>
      <c r="O45" s="18"/>
      <c r="P45" s="18"/>
      <c r="Q45" s="15">
        <f t="shared" si="2"/>
        <v>22352</v>
      </c>
      <c r="R45" s="15">
        <f>SUM(Q45:Q45)</f>
        <v>22352</v>
      </c>
      <c r="S45" s="71"/>
    </row>
    <row r="46" spans="1:19" ht="21.75" customHeight="1">
      <c r="A46" s="79" t="s">
        <v>34</v>
      </c>
      <c r="B46" s="36"/>
      <c r="C46" s="36"/>
      <c r="D46" s="18"/>
      <c r="E46" s="18"/>
      <c r="F46" s="18"/>
      <c r="G46" s="18"/>
      <c r="H46" s="18"/>
      <c r="I46" s="18"/>
      <c r="J46" s="36"/>
      <c r="K46" s="64">
        <v>198400</v>
      </c>
      <c r="L46" s="18"/>
      <c r="M46" s="18"/>
      <c r="N46" s="18"/>
      <c r="O46" s="18"/>
      <c r="P46" s="18"/>
      <c r="Q46" s="15">
        <f t="shared" si="2"/>
        <v>198400</v>
      </c>
      <c r="R46" s="15">
        <f>Q46</f>
        <v>198400</v>
      </c>
      <c r="S46" s="71"/>
    </row>
    <row r="47" spans="1:19" ht="21.75" customHeight="1">
      <c r="A47" s="50" t="s">
        <v>34</v>
      </c>
      <c r="B47" s="36"/>
      <c r="C47" s="36"/>
      <c r="D47" s="18"/>
      <c r="E47" s="19"/>
      <c r="F47" s="19"/>
      <c r="G47" s="19"/>
      <c r="H47" s="19"/>
      <c r="I47" s="19"/>
      <c r="J47" s="19"/>
      <c r="K47" s="66">
        <v>198400</v>
      </c>
      <c r="L47" s="19"/>
      <c r="M47" s="19"/>
      <c r="N47" s="19"/>
      <c r="O47" s="19"/>
      <c r="P47" s="19"/>
      <c r="Q47" s="15">
        <f t="shared" si="2"/>
        <v>198400</v>
      </c>
      <c r="R47" s="15">
        <f>Q47</f>
        <v>198400</v>
      </c>
      <c r="S47" s="71"/>
    </row>
    <row r="48" spans="1:19" ht="21.75" customHeight="1">
      <c r="A48" s="50" t="s">
        <v>192</v>
      </c>
      <c r="B48" s="36"/>
      <c r="C48" s="36"/>
      <c r="D48" s="18"/>
      <c r="E48" s="19"/>
      <c r="F48" s="19"/>
      <c r="G48" s="19"/>
      <c r="H48" s="19"/>
      <c r="I48" s="19"/>
      <c r="J48" s="19"/>
      <c r="K48" s="19"/>
      <c r="L48" s="19"/>
      <c r="M48" s="19"/>
      <c r="N48" s="19"/>
      <c r="O48" s="19"/>
      <c r="P48" s="19"/>
      <c r="Q48" s="15">
        <f t="shared" si="2"/>
        <v>0</v>
      </c>
      <c r="R48" s="15">
        <f>Q48</f>
        <v>0</v>
      </c>
      <c r="S48" s="71"/>
    </row>
    <row r="49" spans="1:19" ht="21.75" customHeight="1">
      <c r="A49" s="50" t="s">
        <v>101</v>
      </c>
      <c r="B49" s="36"/>
      <c r="C49" s="36"/>
      <c r="D49" s="18"/>
      <c r="E49" s="18"/>
      <c r="F49" s="18"/>
      <c r="G49" s="18"/>
      <c r="H49" s="64">
        <v>150000</v>
      </c>
      <c r="I49" s="18"/>
      <c r="J49" s="36"/>
      <c r="K49" s="18"/>
      <c r="L49" s="18"/>
      <c r="M49" s="18"/>
      <c r="N49" s="18"/>
      <c r="O49" s="18"/>
      <c r="P49" s="18"/>
      <c r="Q49" s="15">
        <f t="shared" si="2"/>
        <v>150000</v>
      </c>
      <c r="R49" s="15">
        <f>Q49</f>
        <v>150000</v>
      </c>
      <c r="S49" s="71"/>
    </row>
    <row r="50" spans="1:19" ht="21.75" customHeight="1">
      <c r="A50" s="13" t="s">
        <v>191</v>
      </c>
      <c r="B50" s="78"/>
      <c r="C50" s="78"/>
      <c r="D50" s="18"/>
      <c r="E50" s="18"/>
      <c r="F50" s="18"/>
      <c r="G50" s="18"/>
      <c r="H50" s="18"/>
      <c r="I50" s="18"/>
      <c r="J50" s="36"/>
      <c r="K50" s="18"/>
      <c r="L50" s="18"/>
      <c r="M50" s="18"/>
      <c r="N50" s="18"/>
      <c r="O50" s="18"/>
      <c r="P50" s="18"/>
      <c r="Q50" s="15">
        <f t="shared" si="2"/>
        <v>0</v>
      </c>
      <c r="R50" s="15">
        <f>Q50</f>
        <v>0</v>
      </c>
      <c r="S50" s="71"/>
    </row>
    <row r="51" spans="1:19" ht="21.75" customHeight="1">
      <c r="A51" s="13" t="s">
        <v>35</v>
      </c>
      <c r="B51" s="64">
        <v>577270.5</v>
      </c>
      <c r="C51" s="64">
        <v>279107.51</v>
      </c>
      <c r="D51" s="18"/>
      <c r="E51" s="18"/>
      <c r="F51" s="18"/>
      <c r="G51" s="18"/>
      <c r="H51" s="18"/>
      <c r="I51" s="18"/>
      <c r="J51" s="36"/>
      <c r="K51" s="18"/>
      <c r="L51" s="18"/>
      <c r="M51" s="18"/>
      <c r="N51" s="18"/>
      <c r="O51" s="18"/>
      <c r="P51" s="18"/>
      <c r="Q51" s="15">
        <f t="shared" si="2"/>
        <v>856378.01</v>
      </c>
      <c r="R51" s="15">
        <f>SUM(Q51:Q51)</f>
        <v>856378.01</v>
      </c>
      <c r="S51" s="71"/>
    </row>
    <row r="52" spans="1:19" ht="21.75" customHeight="1">
      <c r="A52" s="13" t="s">
        <v>36</v>
      </c>
      <c r="B52" s="18"/>
      <c r="C52" s="64">
        <v>483151.35</v>
      </c>
      <c r="D52" s="18"/>
      <c r="E52" s="18"/>
      <c r="F52" s="18"/>
      <c r="G52" s="18"/>
      <c r="H52" s="18"/>
      <c r="I52" s="18"/>
      <c r="J52" s="36"/>
      <c r="K52" s="18"/>
      <c r="L52" s="18"/>
      <c r="M52" s="18"/>
      <c r="N52" s="18"/>
      <c r="O52" s="18"/>
      <c r="P52" s="18"/>
      <c r="Q52" s="15">
        <f t="shared" si="2"/>
        <v>483151.35</v>
      </c>
      <c r="R52" s="15">
        <f>SUM(Q52:Q52)</f>
        <v>483151.35</v>
      </c>
      <c r="S52" s="71"/>
    </row>
    <row r="53" spans="1:19" ht="21.75" customHeight="1">
      <c r="A53" s="13" t="s">
        <v>37</v>
      </c>
      <c r="B53" s="23"/>
      <c r="C53" s="64">
        <v>483151.35</v>
      </c>
      <c r="D53" s="23"/>
      <c r="E53" s="23"/>
      <c r="F53" s="23"/>
      <c r="G53" s="23"/>
      <c r="H53" s="23"/>
      <c r="I53" s="23"/>
      <c r="J53" s="65"/>
      <c r="K53" s="23"/>
      <c r="L53" s="23"/>
      <c r="M53" s="23"/>
      <c r="N53" s="23"/>
      <c r="O53" s="23"/>
      <c r="P53" s="23"/>
      <c r="Q53" s="15">
        <f t="shared" si="2"/>
        <v>483151.35</v>
      </c>
      <c r="R53" s="15">
        <f>SUM(Q53:Q53)</f>
        <v>483151.35</v>
      </c>
      <c r="S53" s="71"/>
    </row>
    <row r="54" spans="1:19" ht="21.75" customHeight="1">
      <c r="A54" s="13" t="s">
        <v>38</v>
      </c>
      <c r="B54" s="18"/>
      <c r="C54" s="64">
        <v>329854.32</v>
      </c>
      <c r="D54" s="18"/>
      <c r="E54" s="18"/>
      <c r="F54" s="18"/>
      <c r="G54" s="18"/>
      <c r="H54" s="18"/>
      <c r="I54" s="18"/>
      <c r="J54" s="36"/>
      <c r="K54" s="18"/>
      <c r="L54" s="18"/>
      <c r="M54" s="18"/>
      <c r="N54" s="18"/>
      <c r="O54" s="18"/>
      <c r="P54" s="18"/>
      <c r="Q54" s="15">
        <f t="shared" si="2"/>
        <v>329854.32</v>
      </c>
      <c r="R54" s="15">
        <f>SUM(Q54:Q54)</f>
        <v>329854.32</v>
      </c>
      <c r="S54" s="71"/>
    </row>
    <row r="55" spans="1:19" ht="21.75" customHeight="1">
      <c r="A55" s="13" t="s">
        <v>148</v>
      </c>
      <c r="B55" s="18"/>
      <c r="C55" s="64">
        <v>50000</v>
      </c>
      <c r="D55" s="18"/>
      <c r="E55" s="18"/>
      <c r="F55" s="18"/>
      <c r="G55" s="18"/>
      <c r="H55" s="18"/>
      <c r="I55" s="18"/>
      <c r="J55" s="36"/>
      <c r="K55" s="18"/>
      <c r="L55" s="18"/>
      <c r="M55" s="18"/>
      <c r="N55" s="18"/>
      <c r="O55" s="18"/>
      <c r="P55" s="18"/>
      <c r="Q55" s="15">
        <f t="shared" si="2"/>
        <v>50000</v>
      </c>
      <c r="R55" s="15">
        <f>SUM(Q55:Q55)</f>
        <v>50000</v>
      </c>
      <c r="S55" s="71"/>
    </row>
    <row r="56" spans="1:19" ht="21.75" customHeight="1">
      <c r="A56" s="13" t="s">
        <v>148</v>
      </c>
      <c r="B56" s="18"/>
      <c r="C56" s="64">
        <v>802739.93</v>
      </c>
      <c r="D56" s="18"/>
      <c r="E56" s="18"/>
      <c r="F56" s="18"/>
      <c r="G56" s="18"/>
      <c r="H56" s="18"/>
      <c r="I56" s="18"/>
      <c r="J56" s="36"/>
      <c r="K56" s="18"/>
      <c r="L56" s="18"/>
      <c r="M56" s="18"/>
      <c r="N56" s="18"/>
      <c r="O56" s="18"/>
      <c r="P56" s="18"/>
      <c r="Q56" s="15">
        <f t="shared" si="2"/>
        <v>802739.93</v>
      </c>
      <c r="R56" s="15">
        <f aca="true" t="shared" si="3" ref="R56:R65">Q56</f>
        <v>802739.93</v>
      </c>
      <c r="S56" s="71"/>
    </row>
    <row r="57" spans="1:19" ht="21.75" customHeight="1">
      <c r="A57" s="13" t="s">
        <v>39</v>
      </c>
      <c r="B57" s="18"/>
      <c r="C57" s="64">
        <v>126867.05</v>
      </c>
      <c r="D57" s="18"/>
      <c r="E57" s="18"/>
      <c r="F57" s="18"/>
      <c r="G57" s="18"/>
      <c r="H57" s="18"/>
      <c r="I57" s="18"/>
      <c r="J57" s="36"/>
      <c r="K57" s="18"/>
      <c r="L57" s="18"/>
      <c r="M57" s="18"/>
      <c r="N57" s="18"/>
      <c r="O57" s="18"/>
      <c r="P57" s="18"/>
      <c r="Q57" s="15">
        <f t="shared" si="2"/>
        <v>126867.05</v>
      </c>
      <c r="R57" s="15">
        <f t="shared" si="3"/>
        <v>126867.05</v>
      </c>
      <c r="S57" s="71"/>
    </row>
    <row r="58" spans="1:19" ht="21.75" customHeight="1">
      <c r="A58" s="13" t="s">
        <v>40</v>
      </c>
      <c r="B58" s="18"/>
      <c r="C58" s="64">
        <v>279107.51</v>
      </c>
      <c r="D58" s="18"/>
      <c r="E58" s="18"/>
      <c r="F58" s="18"/>
      <c r="G58" s="18"/>
      <c r="H58" s="18"/>
      <c r="I58" s="18"/>
      <c r="J58" s="36"/>
      <c r="K58" s="18"/>
      <c r="L58" s="18"/>
      <c r="M58" s="18"/>
      <c r="N58" s="18"/>
      <c r="O58" s="18"/>
      <c r="P58" s="18"/>
      <c r="Q58" s="15">
        <f t="shared" si="2"/>
        <v>279107.51</v>
      </c>
      <c r="R58" s="15">
        <f t="shared" si="3"/>
        <v>279107.51</v>
      </c>
      <c r="S58" s="71"/>
    </row>
    <row r="59" spans="1:19" ht="21.75" customHeight="1">
      <c r="A59" s="13" t="s">
        <v>41</v>
      </c>
      <c r="B59" s="18"/>
      <c r="C59" s="18"/>
      <c r="D59" s="18"/>
      <c r="E59" s="18"/>
      <c r="F59" s="18"/>
      <c r="G59" s="18"/>
      <c r="H59" s="18"/>
      <c r="I59" s="18"/>
      <c r="J59" s="44">
        <v>150000</v>
      </c>
      <c r="K59" s="18"/>
      <c r="L59" s="18"/>
      <c r="M59" s="18"/>
      <c r="N59" s="18"/>
      <c r="O59" s="18"/>
      <c r="P59" s="18"/>
      <c r="Q59" s="15">
        <f t="shared" si="2"/>
        <v>150000</v>
      </c>
      <c r="R59" s="15">
        <f t="shared" si="3"/>
        <v>150000</v>
      </c>
      <c r="S59" s="71"/>
    </row>
    <row r="60" spans="1:19" ht="21.75" customHeight="1">
      <c r="A60" s="61" t="s">
        <v>197</v>
      </c>
      <c r="B60" s="14"/>
      <c r="C60" s="14"/>
      <c r="D60" s="14"/>
      <c r="E60" s="18"/>
      <c r="F60" s="18"/>
      <c r="G60" s="18"/>
      <c r="H60" s="18"/>
      <c r="I60" s="18"/>
      <c r="J60" s="44">
        <v>192151.35</v>
      </c>
      <c r="K60" s="18"/>
      <c r="L60" s="18"/>
      <c r="M60" s="18"/>
      <c r="N60" s="18"/>
      <c r="O60" s="18"/>
      <c r="P60" s="18"/>
      <c r="Q60" s="15">
        <f t="shared" si="2"/>
        <v>192151.35</v>
      </c>
      <c r="R60" s="15">
        <f t="shared" si="3"/>
        <v>192151.35</v>
      </c>
      <c r="S60" s="71"/>
    </row>
    <row r="61" spans="1:19" ht="21.75" customHeight="1">
      <c r="A61" s="77" t="s">
        <v>197</v>
      </c>
      <c r="B61" s="36"/>
      <c r="C61" s="36"/>
      <c r="D61" s="36"/>
      <c r="E61" s="18"/>
      <c r="F61" s="18"/>
      <c r="G61" s="18"/>
      <c r="H61" s="18"/>
      <c r="I61" s="18"/>
      <c r="J61" s="44">
        <v>20000</v>
      </c>
      <c r="K61" s="18"/>
      <c r="L61" s="18"/>
      <c r="M61" s="18"/>
      <c r="N61" s="18"/>
      <c r="O61" s="18"/>
      <c r="P61" s="18"/>
      <c r="Q61" s="15">
        <f t="shared" si="2"/>
        <v>20000</v>
      </c>
      <c r="R61" s="15">
        <f t="shared" si="3"/>
        <v>20000</v>
      </c>
      <c r="S61" s="71"/>
    </row>
    <row r="62" spans="1:19" ht="21.75" customHeight="1">
      <c r="A62" s="77" t="s">
        <v>197</v>
      </c>
      <c r="B62" s="36"/>
      <c r="C62" s="36"/>
      <c r="D62" s="36"/>
      <c r="E62" s="18"/>
      <c r="F62" s="18"/>
      <c r="G62" s="18"/>
      <c r="H62" s="18"/>
      <c r="I62" s="18"/>
      <c r="J62" s="44">
        <v>20000</v>
      </c>
      <c r="K62" s="18"/>
      <c r="L62" s="18"/>
      <c r="M62" s="18"/>
      <c r="N62" s="18"/>
      <c r="O62" s="18"/>
      <c r="P62" s="18"/>
      <c r="Q62" s="15">
        <f t="shared" si="2"/>
        <v>20000</v>
      </c>
      <c r="R62" s="15">
        <f t="shared" si="3"/>
        <v>20000</v>
      </c>
      <c r="S62" s="71"/>
    </row>
    <row r="63" spans="1:19" ht="21.75" customHeight="1">
      <c r="A63" s="50" t="s">
        <v>115</v>
      </c>
      <c r="B63" s="36"/>
      <c r="C63" s="36"/>
      <c r="D63" s="36"/>
      <c r="E63" s="18"/>
      <c r="F63" s="19"/>
      <c r="G63" s="19"/>
      <c r="H63" s="66">
        <v>126631.18</v>
      </c>
      <c r="I63" s="19"/>
      <c r="J63" s="19"/>
      <c r="K63" s="19"/>
      <c r="L63" s="19"/>
      <c r="M63" s="19"/>
      <c r="N63" s="19"/>
      <c r="O63" s="19"/>
      <c r="P63" s="19"/>
      <c r="Q63" s="15">
        <f t="shared" si="2"/>
        <v>126631.18</v>
      </c>
      <c r="R63" s="15">
        <f t="shared" si="3"/>
        <v>126631.18</v>
      </c>
      <c r="S63" s="71"/>
    </row>
    <row r="64" spans="1:19" ht="21.75" customHeight="1">
      <c r="A64" s="50" t="s">
        <v>107</v>
      </c>
      <c r="B64" s="36"/>
      <c r="C64" s="36"/>
      <c r="D64" s="36"/>
      <c r="E64" s="18"/>
      <c r="F64" s="18"/>
      <c r="G64" s="18"/>
      <c r="H64" s="64">
        <v>50000</v>
      </c>
      <c r="I64" s="18"/>
      <c r="J64" s="36"/>
      <c r="K64" s="18"/>
      <c r="L64" s="18"/>
      <c r="M64" s="18"/>
      <c r="N64" s="18"/>
      <c r="O64" s="18"/>
      <c r="P64" s="18"/>
      <c r="Q64" s="15">
        <f t="shared" si="2"/>
        <v>50000</v>
      </c>
      <c r="R64" s="15">
        <f t="shared" si="3"/>
        <v>50000</v>
      </c>
      <c r="S64" s="71"/>
    </row>
    <row r="65" spans="1:19" ht="21.75" customHeight="1">
      <c r="A65" s="50" t="s">
        <v>180</v>
      </c>
      <c r="B65" s="36"/>
      <c r="C65" s="36"/>
      <c r="D65" s="36"/>
      <c r="E65" s="18"/>
      <c r="F65" s="18"/>
      <c r="G65" s="18"/>
      <c r="H65" s="18"/>
      <c r="I65" s="18"/>
      <c r="J65" s="18"/>
      <c r="K65" s="18"/>
      <c r="L65" s="18"/>
      <c r="M65" s="18"/>
      <c r="N65" s="18"/>
      <c r="O65" s="18"/>
      <c r="P65" s="18"/>
      <c r="Q65" s="15">
        <f t="shared" si="2"/>
        <v>0</v>
      </c>
      <c r="R65" s="15">
        <f t="shared" si="3"/>
        <v>0</v>
      </c>
      <c r="S65" s="71"/>
    </row>
    <row r="66" spans="1:19" ht="21.75" customHeight="1">
      <c r="A66" s="13" t="s">
        <v>42</v>
      </c>
      <c r="B66" s="78"/>
      <c r="C66" s="78"/>
      <c r="D66" s="78"/>
      <c r="E66" s="18"/>
      <c r="F66" s="18"/>
      <c r="G66" s="18"/>
      <c r="H66" s="18"/>
      <c r="I66" s="18"/>
      <c r="J66" s="44">
        <v>2789.15</v>
      </c>
      <c r="K66" s="18"/>
      <c r="L66" s="18"/>
      <c r="M66" s="18"/>
      <c r="N66" s="18"/>
      <c r="O66" s="18"/>
      <c r="P66" s="18"/>
      <c r="Q66" s="15">
        <f t="shared" si="2"/>
        <v>2789.15</v>
      </c>
      <c r="R66" s="15">
        <f>SUM(Q66:Q66)</f>
        <v>2789.15</v>
      </c>
      <c r="S66" s="71"/>
    </row>
    <row r="67" spans="1:19" ht="21.75" customHeight="1">
      <c r="A67" s="61" t="s">
        <v>196</v>
      </c>
      <c r="B67" s="18"/>
      <c r="C67" s="18"/>
      <c r="D67" s="18"/>
      <c r="E67" s="18"/>
      <c r="F67" s="18"/>
      <c r="G67" s="18"/>
      <c r="H67" s="18"/>
      <c r="I67" s="18"/>
      <c r="J67" s="44">
        <v>10000</v>
      </c>
      <c r="K67" s="18"/>
      <c r="L67" s="18"/>
      <c r="M67" s="18"/>
      <c r="N67" s="18"/>
      <c r="O67" s="18"/>
      <c r="P67" s="18"/>
      <c r="Q67" s="15">
        <f t="shared" si="2"/>
        <v>10000</v>
      </c>
      <c r="R67" s="15">
        <f aca="true" t="shared" si="4" ref="R67:R80">Q67</f>
        <v>10000</v>
      </c>
      <c r="S67" s="71"/>
    </row>
    <row r="68" spans="1:19" ht="21.75" customHeight="1">
      <c r="A68" s="13" t="s">
        <v>93</v>
      </c>
      <c r="B68" s="18"/>
      <c r="C68" s="18"/>
      <c r="D68" s="18"/>
      <c r="E68" s="18"/>
      <c r="F68" s="18"/>
      <c r="G68" s="18"/>
      <c r="H68" s="18"/>
      <c r="I68" s="18"/>
      <c r="J68" s="44">
        <v>79740</v>
      </c>
      <c r="K68" s="18"/>
      <c r="L68" s="18"/>
      <c r="M68" s="18"/>
      <c r="N68" s="18"/>
      <c r="O68" s="18"/>
      <c r="P68" s="18"/>
      <c r="Q68" s="15">
        <f t="shared" si="2"/>
        <v>79740</v>
      </c>
      <c r="R68" s="15">
        <f t="shared" si="4"/>
        <v>79740</v>
      </c>
      <c r="S68" s="71"/>
    </row>
    <row r="69" spans="1:19" ht="21.75" customHeight="1">
      <c r="A69" s="13" t="s">
        <v>93</v>
      </c>
      <c r="B69" s="18"/>
      <c r="C69" s="18"/>
      <c r="D69" s="18"/>
      <c r="E69" s="18"/>
      <c r="F69" s="18"/>
      <c r="G69" s="18"/>
      <c r="H69" s="18"/>
      <c r="I69" s="18"/>
      <c r="J69" s="44">
        <v>125000</v>
      </c>
      <c r="K69" s="18"/>
      <c r="L69" s="18"/>
      <c r="M69" s="18"/>
      <c r="N69" s="18"/>
      <c r="O69" s="18"/>
      <c r="P69" s="18"/>
      <c r="Q69" s="15">
        <f t="shared" si="2"/>
        <v>125000</v>
      </c>
      <c r="R69" s="15">
        <f t="shared" si="4"/>
        <v>125000</v>
      </c>
      <c r="S69" s="71"/>
    </row>
    <row r="70" spans="1:19" ht="21.75" customHeight="1">
      <c r="A70" s="25" t="s">
        <v>43</v>
      </c>
      <c r="B70" s="40">
        <v>1352581.64</v>
      </c>
      <c r="C70" s="19"/>
      <c r="D70" s="19"/>
      <c r="E70" s="19"/>
      <c r="F70" s="19"/>
      <c r="G70" s="19"/>
      <c r="H70" s="19"/>
      <c r="I70" s="19"/>
      <c r="J70" s="19"/>
      <c r="K70" s="19"/>
      <c r="L70" s="19"/>
      <c r="M70" s="19"/>
      <c r="N70" s="19"/>
      <c r="O70" s="19"/>
      <c r="P70" s="19"/>
      <c r="Q70" s="15">
        <f aca="true" t="shared" si="5" ref="Q70:Q101">SUM(B70:P70)</f>
        <v>1352581.64</v>
      </c>
      <c r="R70" s="15">
        <f t="shared" si="4"/>
        <v>1352581.64</v>
      </c>
      <c r="S70" s="71"/>
    </row>
    <row r="71" spans="1:19" ht="21.75" customHeight="1">
      <c r="A71" s="13" t="s">
        <v>44</v>
      </c>
      <c r="B71" s="64">
        <v>854149.54</v>
      </c>
      <c r="C71" s="40">
        <v>507468.19</v>
      </c>
      <c r="D71" s="18"/>
      <c r="E71" s="18"/>
      <c r="F71" s="18"/>
      <c r="G71" s="18"/>
      <c r="H71" s="18"/>
      <c r="I71" s="18"/>
      <c r="J71" s="18"/>
      <c r="K71" s="18"/>
      <c r="L71" s="18"/>
      <c r="M71" s="18"/>
      <c r="N71" s="18"/>
      <c r="O71" s="18"/>
      <c r="P71" s="18"/>
      <c r="Q71" s="15">
        <f t="shared" si="5"/>
        <v>1361617.73</v>
      </c>
      <c r="R71" s="15">
        <f t="shared" si="4"/>
        <v>1361617.73</v>
      </c>
      <c r="S71" s="71"/>
    </row>
    <row r="72" spans="1:19" ht="21.75" customHeight="1">
      <c r="A72" s="13" t="s">
        <v>90</v>
      </c>
      <c r="B72" s="18"/>
      <c r="C72" s="18"/>
      <c r="D72" s="18"/>
      <c r="E72" s="18"/>
      <c r="F72" s="18"/>
      <c r="G72" s="18"/>
      <c r="H72" s="18"/>
      <c r="I72" s="18"/>
      <c r="J72" s="18"/>
      <c r="K72" s="18"/>
      <c r="L72" s="64">
        <v>43798.31</v>
      </c>
      <c r="M72" s="18"/>
      <c r="N72" s="18"/>
      <c r="O72" s="18"/>
      <c r="P72" s="18"/>
      <c r="Q72" s="15">
        <f t="shared" si="5"/>
        <v>43798.31</v>
      </c>
      <c r="R72" s="15">
        <f t="shared" si="4"/>
        <v>43798.31</v>
      </c>
      <c r="S72" s="71"/>
    </row>
    <row r="73" spans="1:19" ht="21.75" customHeight="1">
      <c r="A73" s="13" t="s">
        <v>90</v>
      </c>
      <c r="B73" s="18"/>
      <c r="C73" s="18"/>
      <c r="D73" s="18"/>
      <c r="E73" s="18"/>
      <c r="F73" s="18"/>
      <c r="G73" s="18"/>
      <c r="H73" s="18"/>
      <c r="I73" s="18"/>
      <c r="J73" s="36"/>
      <c r="K73" s="18"/>
      <c r="L73" s="64">
        <v>76398.68</v>
      </c>
      <c r="M73" s="18"/>
      <c r="N73" s="18"/>
      <c r="O73" s="18"/>
      <c r="P73" s="18"/>
      <c r="Q73" s="15">
        <f t="shared" si="5"/>
        <v>76398.68</v>
      </c>
      <c r="R73" s="15">
        <f t="shared" si="4"/>
        <v>76398.68</v>
      </c>
      <c r="S73" s="71"/>
    </row>
    <row r="74" spans="1:19" ht="21.75" customHeight="1">
      <c r="A74" s="13" t="s">
        <v>79</v>
      </c>
      <c r="B74" s="18"/>
      <c r="C74" s="18"/>
      <c r="D74" s="18"/>
      <c r="E74" s="18"/>
      <c r="F74" s="18"/>
      <c r="G74" s="18"/>
      <c r="H74" s="18"/>
      <c r="I74" s="18"/>
      <c r="J74" s="44">
        <v>95000</v>
      </c>
      <c r="K74" s="18"/>
      <c r="L74" s="18"/>
      <c r="M74" s="18"/>
      <c r="N74" s="18"/>
      <c r="O74" s="18"/>
      <c r="P74" s="18"/>
      <c r="Q74" s="15">
        <f t="shared" si="5"/>
        <v>95000</v>
      </c>
      <c r="R74" s="15">
        <f t="shared" si="4"/>
        <v>95000</v>
      </c>
      <c r="S74" s="71"/>
    </row>
    <row r="75" spans="1:19" ht="27" customHeight="1">
      <c r="A75" s="13" t="s">
        <v>79</v>
      </c>
      <c r="B75" s="18"/>
      <c r="C75" s="36"/>
      <c r="D75" s="18"/>
      <c r="E75" s="18"/>
      <c r="F75" s="18"/>
      <c r="G75" s="18"/>
      <c r="H75" s="18"/>
      <c r="I75" s="18"/>
      <c r="J75" s="64">
        <v>95000</v>
      </c>
      <c r="K75" s="18"/>
      <c r="L75" s="18"/>
      <c r="M75" s="18"/>
      <c r="N75" s="18"/>
      <c r="O75" s="18"/>
      <c r="P75" s="18"/>
      <c r="Q75" s="15">
        <f t="shared" si="5"/>
        <v>95000</v>
      </c>
      <c r="R75" s="15">
        <f t="shared" si="4"/>
        <v>95000</v>
      </c>
      <c r="S75" s="71"/>
    </row>
    <row r="76" spans="1:19" ht="27" customHeight="1">
      <c r="A76" s="13" t="s">
        <v>116</v>
      </c>
      <c r="B76" s="14"/>
      <c r="C76" s="14"/>
      <c r="D76" s="18"/>
      <c r="E76" s="18"/>
      <c r="F76" s="18"/>
      <c r="G76" s="18"/>
      <c r="H76" s="64">
        <v>18102.68</v>
      </c>
      <c r="I76" s="18"/>
      <c r="J76" s="18"/>
      <c r="K76" s="18"/>
      <c r="L76" s="18"/>
      <c r="M76" s="18"/>
      <c r="N76" s="18"/>
      <c r="O76" s="18"/>
      <c r="P76" s="18"/>
      <c r="Q76" s="15">
        <f t="shared" si="5"/>
        <v>18102.68</v>
      </c>
      <c r="R76" s="15">
        <f t="shared" si="4"/>
        <v>18102.68</v>
      </c>
      <c r="S76" s="71"/>
    </row>
    <row r="77" spans="1:19" ht="27" customHeight="1">
      <c r="A77" s="50" t="s">
        <v>182</v>
      </c>
      <c r="B77" s="36"/>
      <c r="C77" s="36"/>
      <c r="D77" s="18"/>
      <c r="E77" s="18"/>
      <c r="F77" s="18"/>
      <c r="G77" s="18"/>
      <c r="H77" s="18"/>
      <c r="I77" s="18"/>
      <c r="J77" s="18"/>
      <c r="K77" s="18"/>
      <c r="L77" s="18"/>
      <c r="M77" s="18"/>
      <c r="N77" s="18"/>
      <c r="O77" s="18"/>
      <c r="P77" s="18"/>
      <c r="Q77" s="15">
        <f t="shared" si="5"/>
        <v>0</v>
      </c>
      <c r="R77" s="15">
        <f t="shared" si="4"/>
        <v>0</v>
      </c>
      <c r="S77" s="71"/>
    </row>
    <row r="78" spans="1:25" ht="21.75" customHeight="1">
      <c r="A78" s="13" t="s">
        <v>179</v>
      </c>
      <c r="B78" s="18"/>
      <c r="C78" s="18"/>
      <c r="D78" s="18"/>
      <c r="E78" s="18"/>
      <c r="F78" s="18"/>
      <c r="G78" s="18"/>
      <c r="H78" s="18"/>
      <c r="I78" s="18"/>
      <c r="J78" s="36"/>
      <c r="K78" s="18"/>
      <c r="L78" s="18"/>
      <c r="M78" s="18"/>
      <c r="N78" s="18"/>
      <c r="O78" s="18"/>
      <c r="P78" s="18"/>
      <c r="Q78" s="15">
        <f t="shared" si="5"/>
        <v>0</v>
      </c>
      <c r="R78" s="15">
        <f t="shared" si="4"/>
        <v>0</v>
      </c>
      <c r="S78" s="71"/>
      <c r="T78" s="26"/>
      <c r="U78" s="26"/>
      <c r="V78" s="26"/>
      <c r="W78" s="26"/>
      <c r="X78" s="26"/>
      <c r="Y78" s="26"/>
    </row>
    <row r="79" spans="1:25" ht="21.75" customHeight="1">
      <c r="A79" s="13" t="s">
        <v>189</v>
      </c>
      <c r="B79" s="18"/>
      <c r="C79" s="18"/>
      <c r="D79" s="18"/>
      <c r="E79" s="18"/>
      <c r="F79" s="18"/>
      <c r="G79" s="18"/>
      <c r="H79" s="18"/>
      <c r="I79" s="18"/>
      <c r="J79" s="36"/>
      <c r="K79" s="18"/>
      <c r="L79" s="18"/>
      <c r="M79" s="18"/>
      <c r="N79" s="18"/>
      <c r="O79" s="18"/>
      <c r="P79" s="18"/>
      <c r="Q79" s="15">
        <f t="shared" si="5"/>
        <v>0</v>
      </c>
      <c r="R79" s="15">
        <f t="shared" si="4"/>
        <v>0</v>
      </c>
      <c r="S79" s="71"/>
      <c r="T79" s="26"/>
      <c r="U79" s="26"/>
      <c r="V79" s="26"/>
      <c r="W79" s="26"/>
      <c r="X79" s="26"/>
      <c r="Y79" s="26"/>
    </row>
    <row r="80" spans="1:25" ht="21.75" customHeight="1">
      <c r="A80" s="13" t="s">
        <v>187</v>
      </c>
      <c r="B80" s="18"/>
      <c r="C80" s="18"/>
      <c r="D80" s="18"/>
      <c r="E80" s="18"/>
      <c r="F80" s="18"/>
      <c r="G80" s="18"/>
      <c r="H80" s="18"/>
      <c r="I80" s="18"/>
      <c r="J80" s="36"/>
      <c r="K80" s="18"/>
      <c r="L80" s="18"/>
      <c r="M80" s="18"/>
      <c r="N80" s="18"/>
      <c r="O80" s="18"/>
      <c r="P80" s="18"/>
      <c r="Q80" s="15">
        <f t="shared" si="5"/>
        <v>0</v>
      </c>
      <c r="R80" s="15">
        <f t="shared" si="4"/>
        <v>0</v>
      </c>
      <c r="S80" s="71"/>
      <c r="T80" s="26"/>
      <c r="U80" s="26"/>
      <c r="V80" s="26"/>
      <c r="W80" s="26"/>
      <c r="X80" s="26"/>
      <c r="Y80" s="26"/>
    </row>
    <row r="81" spans="1:25" ht="21.75" customHeight="1">
      <c r="A81" s="13" t="s">
        <v>89</v>
      </c>
      <c r="B81" s="18"/>
      <c r="C81" s="18"/>
      <c r="D81" s="18"/>
      <c r="E81" s="18"/>
      <c r="F81" s="18"/>
      <c r="G81" s="18"/>
      <c r="H81" s="18"/>
      <c r="I81" s="18"/>
      <c r="J81" s="44">
        <v>6818.18</v>
      </c>
      <c r="K81" s="18"/>
      <c r="L81" s="18"/>
      <c r="M81" s="18"/>
      <c r="N81" s="18"/>
      <c r="O81" s="18"/>
      <c r="P81" s="18"/>
      <c r="Q81" s="15">
        <f t="shared" si="5"/>
        <v>6818.18</v>
      </c>
      <c r="R81" s="15">
        <f>SUM(Q81:Q82)</f>
        <v>11818.18</v>
      </c>
      <c r="S81" s="71"/>
      <c r="T81" s="26"/>
      <c r="U81" s="26"/>
      <c r="V81" s="26"/>
      <c r="W81" s="26"/>
      <c r="X81" s="26"/>
      <c r="Y81" s="26"/>
    </row>
    <row r="82" spans="1:25" ht="21.75" customHeight="1">
      <c r="A82" s="13" t="s">
        <v>89</v>
      </c>
      <c r="B82" s="18"/>
      <c r="C82" s="18"/>
      <c r="D82" s="18"/>
      <c r="E82" s="18"/>
      <c r="F82" s="18"/>
      <c r="G82" s="18"/>
      <c r="H82" s="18"/>
      <c r="I82" s="18"/>
      <c r="J82" s="44">
        <v>5000</v>
      </c>
      <c r="K82" s="18"/>
      <c r="L82" s="18"/>
      <c r="M82" s="18"/>
      <c r="N82" s="18"/>
      <c r="O82" s="18"/>
      <c r="P82" s="18"/>
      <c r="Q82" s="15">
        <f t="shared" si="5"/>
        <v>5000</v>
      </c>
      <c r="R82" s="15"/>
      <c r="S82" s="71"/>
      <c r="T82" s="26"/>
      <c r="U82" s="26"/>
      <c r="V82" s="26"/>
      <c r="W82" s="26"/>
      <c r="X82" s="26"/>
      <c r="Y82" s="26"/>
    </row>
    <row r="83" spans="1:25" ht="21.75" customHeight="1">
      <c r="A83" s="13" t="s">
        <v>185</v>
      </c>
      <c r="B83" s="18"/>
      <c r="C83" s="18"/>
      <c r="D83" s="18"/>
      <c r="E83" s="18"/>
      <c r="F83" s="18"/>
      <c r="G83" s="18"/>
      <c r="H83" s="18"/>
      <c r="I83" s="18"/>
      <c r="J83" s="36"/>
      <c r="K83" s="18"/>
      <c r="L83" s="18"/>
      <c r="M83" s="18"/>
      <c r="N83" s="18"/>
      <c r="O83" s="18"/>
      <c r="P83" s="18"/>
      <c r="Q83" s="15">
        <f t="shared" si="5"/>
        <v>0</v>
      </c>
      <c r="R83" s="15">
        <f aca="true" t="shared" si="6" ref="R83:R89">Q83</f>
        <v>0</v>
      </c>
      <c r="S83" s="71"/>
      <c r="T83" s="26"/>
      <c r="U83" s="26"/>
      <c r="V83" s="26"/>
      <c r="W83" s="26"/>
      <c r="X83" s="26"/>
      <c r="Y83" s="26"/>
    </row>
    <row r="84" spans="1:25" ht="25.5" customHeight="1">
      <c r="A84" s="13" t="s">
        <v>183</v>
      </c>
      <c r="B84" s="51"/>
      <c r="C84" s="36"/>
      <c r="D84" s="18"/>
      <c r="E84" s="18"/>
      <c r="F84" s="18"/>
      <c r="G84" s="18"/>
      <c r="H84" s="18"/>
      <c r="I84" s="18"/>
      <c r="J84" s="18"/>
      <c r="K84" s="18"/>
      <c r="L84" s="18"/>
      <c r="M84" s="18"/>
      <c r="N84" s="18"/>
      <c r="O84" s="18"/>
      <c r="P84" s="18"/>
      <c r="Q84" s="15">
        <f t="shared" si="5"/>
        <v>0</v>
      </c>
      <c r="R84" s="15">
        <f t="shared" si="6"/>
        <v>0</v>
      </c>
      <c r="S84" s="71"/>
      <c r="T84" s="26"/>
      <c r="U84" s="26"/>
      <c r="V84" s="26"/>
      <c r="W84" s="26"/>
      <c r="X84" s="26"/>
      <c r="Y84" s="26"/>
    </row>
    <row r="85" spans="1:25" ht="25.5" customHeight="1">
      <c r="A85" s="13" t="s">
        <v>109</v>
      </c>
      <c r="B85" s="51"/>
      <c r="C85" s="36"/>
      <c r="D85" s="18"/>
      <c r="E85" s="18"/>
      <c r="F85" s="18"/>
      <c r="G85" s="18"/>
      <c r="H85" s="64">
        <v>50000</v>
      </c>
      <c r="I85" s="18"/>
      <c r="J85" s="18"/>
      <c r="K85" s="18"/>
      <c r="L85" s="18"/>
      <c r="M85" s="18"/>
      <c r="N85" s="18"/>
      <c r="O85" s="18"/>
      <c r="P85" s="18"/>
      <c r="Q85" s="15">
        <f t="shared" si="5"/>
        <v>50000</v>
      </c>
      <c r="R85" s="15">
        <f t="shared" si="6"/>
        <v>50000</v>
      </c>
      <c r="S85" s="71"/>
      <c r="T85" s="26"/>
      <c r="U85" s="26"/>
      <c r="V85" s="26"/>
      <c r="W85" s="26"/>
      <c r="X85" s="26"/>
      <c r="Y85" s="26"/>
    </row>
    <row r="86" spans="1:25" ht="25.5" customHeight="1">
      <c r="A86" s="13" t="s">
        <v>188</v>
      </c>
      <c r="B86" s="51"/>
      <c r="C86" s="36"/>
      <c r="D86" s="18"/>
      <c r="E86" s="18"/>
      <c r="F86" s="18"/>
      <c r="G86" s="18"/>
      <c r="H86" s="18"/>
      <c r="I86" s="18"/>
      <c r="J86" s="18"/>
      <c r="K86" s="18"/>
      <c r="L86" s="18"/>
      <c r="M86" s="18"/>
      <c r="N86" s="18"/>
      <c r="O86" s="18"/>
      <c r="P86" s="18"/>
      <c r="Q86" s="15">
        <f t="shared" si="5"/>
        <v>0</v>
      </c>
      <c r="R86" s="15">
        <f t="shared" si="6"/>
        <v>0</v>
      </c>
      <c r="S86" s="71"/>
      <c r="T86" s="26"/>
      <c r="U86" s="26"/>
      <c r="V86" s="26"/>
      <c r="W86" s="26"/>
      <c r="X86" s="26"/>
      <c r="Y86" s="26"/>
    </row>
    <row r="87" spans="1:25" ht="25.5" customHeight="1">
      <c r="A87" s="13" t="s">
        <v>152</v>
      </c>
      <c r="B87" s="52"/>
      <c r="C87" s="36"/>
      <c r="D87" s="18"/>
      <c r="E87" s="19"/>
      <c r="F87" s="19"/>
      <c r="G87" s="19"/>
      <c r="H87" s="19"/>
      <c r="I87" s="19"/>
      <c r="J87" s="19"/>
      <c r="K87" s="66">
        <v>199020</v>
      </c>
      <c r="L87" s="19"/>
      <c r="M87" s="19"/>
      <c r="N87" s="19"/>
      <c r="O87" s="19"/>
      <c r="P87" s="19"/>
      <c r="Q87" s="15">
        <f t="shared" si="5"/>
        <v>199020</v>
      </c>
      <c r="R87" s="15">
        <f t="shared" si="6"/>
        <v>199020</v>
      </c>
      <c r="S87" s="71"/>
      <c r="T87" s="26"/>
      <c r="U87" s="26"/>
      <c r="V87" s="26"/>
      <c r="W87" s="26"/>
      <c r="X87" s="26"/>
      <c r="Y87" s="26"/>
    </row>
    <row r="88" spans="1:25" ht="25.5" customHeight="1">
      <c r="A88" s="13" t="s">
        <v>152</v>
      </c>
      <c r="B88" s="56"/>
      <c r="C88" s="36"/>
      <c r="D88" s="18"/>
      <c r="E88" s="18"/>
      <c r="F88" s="18"/>
      <c r="G88" s="18"/>
      <c r="H88" s="18"/>
      <c r="I88" s="18"/>
      <c r="J88" s="18"/>
      <c r="K88" s="64">
        <v>199020</v>
      </c>
      <c r="L88" s="18"/>
      <c r="M88" s="18"/>
      <c r="N88" s="18"/>
      <c r="O88" s="18"/>
      <c r="P88" s="18"/>
      <c r="Q88" s="15">
        <f t="shared" si="5"/>
        <v>199020</v>
      </c>
      <c r="R88" s="15">
        <f t="shared" si="6"/>
        <v>199020</v>
      </c>
      <c r="S88" s="71"/>
      <c r="T88" s="26"/>
      <c r="U88" s="26"/>
      <c r="V88" s="26"/>
      <c r="W88" s="26"/>
      <c r="X88" s="26"/>
      <c r="Y88" s="26"/>
    </row>
    <row r="89" spans="1:25" ht="25.5" customHeight="1">
      <c r="A89" s="13" t="s">
        <v>99</v>
      </c>
      <c r="B89" s="51"/>
      <c r="C89" s="36"/>
      <c r="D89" s="18"/>
      <c r="E89" s="18"/>
      <c r="F89" s="18"/>
      <c r="G89" s="18"/>
      <c r="H89" s="64">
        <v>150000</v>
      </c>
      <c r="I89" s="18"/>
      <c r="J89" s="36"/>
      <c r="K89" s="18"/>
      <c r="L89" s="18"/>
      <c r="M89" s="18"/>
      <c r="N89" s="18"/>
      <c r="O89" s="18"/>
      <c r="P89" s="18"/>
      <c r="Q89" s="15">
        <f t="shared" si="5"/>
        <v>150000</v>
      </c>
      <c r="R89" s="15">
        <f t="shared" si="6"/>
        <v>150000</v>
      </c>
      <c r="S89" s="71"/>
      <c r="T89" s="26"/>
      <c r="U89" s="26"/>
      <c r="V89" s="26"/>
      <c r="W89" s="26"/>
      <c r="X89" s="26"/>
      <c r="Y89" s="26"/>
    </row>
    <row r="90" spans="1:25" ht="25.5" customHeight="1">
      <c r="A90" s="13" t="s">
        <v>45</v>
      </c>
      <c r="B90" s="51"/>
      <c r="C90" s="36"/>
      <c r="D90" s="18"/>
      <c r="E90" s="18"/>
      <c r="F90" s="18"/>
      <c r="G90" s="18"/>
      <c r="H90" s="18"/>
      <c r="I90" s="18"/>
      <c r="J90" s="44">
        <v>13059.08</v>
      </c>
      <c r="K90" s="18"/>
      <c r="L90" s="18"/>
      <c r="M90" s="18"/>
      <c r="N90" s="18"/>
      <c r="O90" s="18"/>
      <c r="P90" s="18"/>
      <c r="Q90" s="24">
        <f t="shared" si="5"/>
        <v>13059.08</v>
      </c>
      <c r="R90" s="24">
        <f>SUM(Q90:Q90)</f>
        <v>13059.08</v>
      </c>
      <c r="S90" s="71"/>
      <c r="T90" s="26"/>
      <c r="U90" s="26"/>
      <c r="V90" s="26"/>
      <c r="W90" s="26"/>
      <c r="X90" s="26"/>
      <c r="Y90" s="26"/>
    </row>
    <row r="91" spans="1:25" ht="21.75" customHeight="1">
      <c r="A91" s="13" t="s">
        <v>154</v>
      </c>
      <c r="B91" s="52"/>
      <c r="C91" s="36"/>
      <c r="D91" s="18"/>
      <c r="E91" s="19"/>
      <c r="F91" s="19"/>
      <c r="G91" s="19"/>
      <c r="H91" s="19"/>
      <c r="I91" s="19"/>
      <c r="J91" s="19"/>
      <c r="K91" s="66">
        <v>199960</v>
      </c>
      <c r="L91" s="19"/>
      <c r="M91" s="19"/>
      <c r="N91" s="19"/>
      <c r="O91" s="19"/>
      <c r="P91" s="19"/>
      <c r="Q91" s="15">
        <f t="shared" si="5"/>
        <v>199960</v>
      </c>
      <c r="R91" s="15">
        <f>Q91</f>
        <v>199960</v>
      </c>
      <c r="S91" s="71"/>
      <c r="T91" s="26"/>
      <c r="U91" s="26"/>
      <c r="V91" s="26"/>
      <c r="W91" s="26"/>
      <c r="X91" s="26"/>
      <c r="Y91" s="26"/>
    </row>
    <row r="92" spans="1:20" ht="21.75" customHeight="1">
      <c r="A92" s="13" t="s">
        <v>154</v>
      </c>
      <c r="B92" s="18"/>
      <c r="C92" s="18"/>
      <c r="D92" s="18"/>
      <c r="E92" s="18"/>
      <c r="F92" s="18"/>
      <c r="G92" s="18"/>
      <c r="H92" s="18"/>
      <c r="I92" s="18"/>
      <c r="J92" s="36"/>
      <c r="K92" s="64">
        <v>199960</v>
      </c>
      <c r="L92" s="18"/>
      <c r="M92" s="18"/>
      <c r="N92" s="18"/>
      <c r="O92" s="18"/>
      <c r="P92" s="18"/>
      <c r="Q92" s="15">
        <f t="shared" si="5"/>
        <v>199960</v>
      </c>
      <c r="R92" s="15">
        <f>Q92</f>
        <v>199960</v>
      </c>
      <c r="S92" s="71"/>
      <c r="T92" s="28"/>
    </row>
    <row r="93" spans="1:20" ht="21.75" customHeight="1">
      <c r="A93" s="13" t="s">
        <v>122</v>
      </c>
      <c r="B93" s="19"/>
      <c r="C93" s="56"/>
      <c r="D93" s="19"/>
      <c r="E93" s="19"/>
      <c r="F93" s="19"/>
      <c r="G93" s="19"/>
      <c r="H93" s="19"/>
      <c r="I93" s="19"/>
      <c r="J93" s="19"/>
      <c r="K93" s="66">
        <v>165060.05</v>
      </c>
      <c r="L93" s="19"/>
      <c r="M93" s="19"/>
      <c r="N93" s="19"/>
      <c r="O93" s="19"/>
      <c r="P93" s="19"/>
      <c r="Q93" s="15">
        <f t="shared" si="5"/>
        <v>165060.05</v>
      </c>
      <c r="R93" s="15">
        <f>Q93</f>
        <v>165060.05</v>
      </c>
      <c r="S93" s="71"/>
      <c r="T93" s="28"/>
    </row>
    <row r="94" spans="1:20" ht="21.75" customHeight="1">
      <c r="A94" s="13" t="s">
        <v>46</v>
      </c>
      <c r="B94" s="18"/>
      <c r="C94" s="18"/>
      <c r="D94" s="18"/>
      <c r="E94" s="18"/>
      <c r="F94" s="18"/>
      <c r="G94" s="18"/>
      <c r="H94" s="18"/>
      <c r="I94" s="18"/>
      <c r="J94" s="44">
        <v>58651.11</v>
      </c>
      <c r="K94" s="18"/>
      <c r="L94" s="18"/>
      <c r="M94" s="18"/>
      <c r="N94" s="18"/>
      <c r="O94" s="18"/>
      <c r="P94" s="18"/>
      <c r="Q94" s="15">
        <f t="shared" si="5"/>
        <v>58651.11</v>
      </c>
      <c r="R94" s="15">
        <f>SUM(Q94:Q95)</f>
        <v>62069.98</v>
      </c>
      <c r="S94" s="71"/>
      <c r="T94" s="28"/>
    </row>
    <row r="95" spans="1:20" ht="21.75" customHeight="1">
      <c r="A95" s="13" t="s">
        <v>47</v>
      </c>
      <c r="B95" s="18"/>
      <c r="C95" s="18"/>
      <c r="D95" s="18"/>
      <c r="E95" s="18"/>
      <c r="F95" s="18"/>
      <c r="G95" s="18"/>
      <c r="H95" s="18"/>
      <c r="I95" s="18"/>
      <c r="J95" s="44">
        <v>3418.87</v>
      </c>
      <c r="K95" s="18"/>
      <c r="L95" s="18"/>
      <c r="M95" s="18"/>
      <c r="N95" s="18"/>
      <c r="O95" s="18"/>
      <c r="P95" s="18"/>
      <c r="Q95" s="15">
        <f t="shared" si="5"/>
        <v>3418.87</v>
      </c>
      <c r="R95" s="15"/>
      <c r="S95" s="71"/>
      <c r="T95" s="28"/>
    </row>
    <row r="96" spans="1:20" ht="21.75" customHeight="1">
      <c r="A96" s="13" t="s">
        <v>106</v>
      </c>
      <c r="B96" s="36"/>
      <c r="C96" s="36"/>
      <c r="D96" s="18"/>
      <c r="E96" s="18"/>
      <c r="F96" s="18"/>
      <c r="G96" s="18"/>
      <c r="H96" s="64">
        <v>50000</v>
      </c>
      <c r="I96" s="18"/>
      <c r="J96" s="18"/>
      <c r="K96" s="18"/>
      <c r="L96" s="18"/>
      <c r="M96" s="18"/>
      <c r="N96" s="18"/>
      <c r="O96" s="18"/>
      <c r="P96" s="18"/>
      <c r="Q96" s="15">
        <f t="shared" si="5"/>
        <v>50000</v>
      </c>
      <c r="R96" s="15">
        <f aca="true" t="shared" si="7" ref="R96:R101">Q96</f>
        <v>50000</v>
      </c>
      <c r="S96" s="71"/>
      <c r="T96" s="28"/>
    </row>
    <row r="97" spans="1:20" ht="21.75" customHeight="1">
      <c r="A97" s="13" t="s">
        <v>177</v>
      </c>
      <c r="B97" s="51"/>
      <c r="C97" s="36"/>
      <c r="D97" s="18"/>
      <c r="E97" s="18"/>
      <c r="F97" s="18"/>
      <c r="G97" s="18"/>
      <c r="H97" s="18"/>
      <c r="I97" s="18"/>
      <c r="J97" s="18"/>
      <c r="K97" s="18"/>
      <c r="L97" s="18"/>
      <c r="M97" s="18"/>
      <c r="N97" s="18"/>
      <c r="O97" s="18"/>
      <c r="P97" s="18"/>
      <c r="Q97" s="15">
        <f t="shared" si="5"/>
        <v>0</v>
      </c>
      <c r="R97" s="15">
        <f t="shared" si="7"/>
        <v>0</v>
      </c>
      <c r="S97" s="71"/>
      <c r="T97" s="28"/>
    </row>
    <row r="98" spans="1:20" ht="21.75" customHeight="1">
      <c r="A98" s="13" t="s">
        <v>165</v>
      </c>
      <c r="B98" s="19"/>
      <c r="C98" s="36"/>
      <c r="D98" s="19"/>
      <c r="E98" s="19"/>
      <c r="F98" s="19"/>
      <c r="G98" s="19"/>
      <c r="H98" s="19"/>
      <c r="I98" s="19"/>
      <c r="J98" s="19"/>
      <c r="K98" s="66">
        <v>199740</v>
      </c>
      <c r="L98" s="19"/>
      <c r="M98" s="19"/>
      <c r="N98" s="19"/>
      <c r="O98" s="19"/>
      <c r="P98" s="19"/>
      <c r="Q98" s="15">
        <f t="shared" si="5"/>
        <v>199740</v>
      </c>
      <c r="R98" s="15">
        <f t="shared" si="7"/>
        <v>199740</v>
      </c>
      <c r="S98" s="71"/>
      <c r="T98" s="28"/>
    </row>
    <row r="99" spans="1:20" ht="21.75" customHeight="1">
      <c r="A99" s="13" t="s">
        <v>111</v>
      </c>
      <c r="B99" s="18"/>
      <c r="C99" s="56"/>
      <c r="D99" s="18"/>
      <c r="E99" s="18"/>
      <c r="F99" s="18"/>
      <c r="G99" s="18"/>
      <c r="H99" s="64">
        <v>50000</v>
      </c>
      <c r="I99" s="18"/>
      <c r="J99" s="18"/>
      <c r="K99" s="18"/>
      <c r="L99" s="18"/>
      <c r="M99" s="18"/>
      <c r="N99" s="18"/>
      <c r="O99" s="18"/>
      <c r="P99" s="18"/>
      <c r="Q99" s="15">
        <f t="shared" si="5"/>
        <v>50000</v>
      </c>
      <c r="R99" s="15">
        <f t="shared" si="7"/>
        <v>50000</v>
      </c>
      <c r="S99" s="71"/>
      <c r="T99" s="28"/>
    </row>
    <row r="100" spans="1:20" s="16" customFormat="1" ht="21.75" customHeight="1">
      <c r="A100" s="38" t="s">
        <v>117</v>
      </c>
      <c r="B100" s="36"/>
      <c r="C100" s="36"/>
      <c r="D100" s="36"/>
      <c r="E100" s="36"/>
      <c r="F100" s="36"/>
      <c r="G100" s="36"/>
      <c r="H100" s="44">
        <v>18102.68</v>
      </c>
      <c r="I100" s="36"/>
      <c r="J100" s="36"/>
      <c r="K100" s="36"/>
      <c r="L100" s="36"/>
      <c r="M100" s="36"/>
      <c r="N100" s="36"/>
      <c r="O100" s="36"/>
      <c r="P100" s="36"/>
      <c r="Q100" s="37">
        <f t="shared" si="5"/>
        <v>18102.68</v>
      </c>
      <c r="R100" s="15">
        <f t="shared" si="7"/>
        <v>18102.68</v>
      </c>
      <c r="S100" s="71"/>
      <c r="T100" s="39"/>
    </row>
    <row r="101" spans="1:20" s="16" customFormat="1" ht="21.75" customHeight="1">
      <c r="A101" s="38" t="s">
        <v>113</v>
      </c>
      <c r="B101" s="36"/>
      <c r="C101" s="36"/>
      <c r="D101" s="36"/>
      <c r="E101" s="36"/>
      <c r="F101" s="36"/>
      <c r="G101" s="36"/>
      <c r="H101" s="44">
        <v>60500</v>
      </c>
      <c r="I101" s="36"/>
      <c r="J101" s="36"/>
      <c r="K101" s="36"/>
      <c r="L101" s="36"/>
      <c r="M101" s="36"/>
      <c r="N101" s="36"/>
      <c r="O101" s="36"/>
      <c r="P101" s="36"/>
      <c r="Q101" s="37">
        <f t="shared" si="5"/>
        <v>60500</v>
      </c>
      <c r="R101" s="15">
        <f t="shared" si="7"/>
        <v>60500</v>
      </c>
      <c r="S101" s="71"/>
      <c r="T101" s="39"/>
    </row>
    <row r="102" spans="1:20" s="16" customFormat="1" ht="21.75" customHeight="1">
      <c r="A102" s="38" t="s">
        <v>48</v>
      </c>
      <c r="B102" s="36"/>
      <c r="C102" s="36"/>
      <c r="D102" s="36"/>
      <c r="E102" s="36"/>
      <c r="F102" s="36"/>
      <c r="G102" s="36"/>
      <c r="H102" s="36"/>
      <c r="I102" s="36"/>
      <c r="J102" s="44">
        <v>5000</v>
      </c>
      <c r="K102" s="36"/>
      <c r="L102" s="36"/>
      <c r="M102" s="36"/>
      <c r="N102" s="36"/>
      <c r="O102" s="36"/>
      <c r="P102" s="36"/>
      <c r="Q102" s="37">
        <f aca="true" t="shared" si="8" ref="Q102:Q133">SUM(B102:P102)</f>
        <v>5000</v>
      </c>
      <c r="R102" s="15">
        <f>SUM(Q102:Q104)</f>
        <v>42300</v>
      </c>
      <c r="S102" s="71"/>
      <c r="T102" s="39"/>
    </row>
    <row r="103" spans="1:20" s="16" customFormat="1" ht="21.75" customHeight="1">
      <c r="A103" s="38" t="s">
        <v>48</v>
      </c>
      <c r="B103" s="36"/>
      <c r="C103" s="36"/>
      <c r="D103" s="36"/>
      <c r="E103" s="36"/>
      <c r="F103" s="36"/>
      <c r="G103" s="36"/>
      <c r="H103" s="36"/>
      <c r="I103" s="36"/>
      <c r="J103" s="44">
        <v>17300</v>
      </c>
      <c r="K103" s="36"/>
      <c r="L103" s="36"/>
      <c r="M103" s="36"/>
      <c r="N103" s="36"/>
      <c r="O103" s="36"/>
      <c r="P103" s="36"/>
      <c r="Q103" s="37">
        <f t="shared" si="8"/>
        <v>17300</v>
      </c>
      <c r="R103" s="15"/>
      <c r="S103" s="71"/>
      <c r="T103" s="39"/>
    </row>
    <row r="104" spans="1:20" s="16" customFormat="1" ht="21.75" customHeight="1">
      <c r="A104" s="38" t="s">
        <v>48</v>
      </c>
      <c r="B104" s="36"/>
      <c r="C104" s="36"/>
      <c r="D104" s="36"/>
      <c r="E104" s="36"/>
      <c r="F104" s="36"/>
      <c r="G104" s="36"/>
      <c r="H104" s="36"/>
      <c r="I104" s="36"/>
      <c r="J104" s="44">
        <v>20000</v>
      </c>
      <c r="K104" s="36"/>
      <c r="L104" s="36"/>
      <c r="M104" s="36"/>
      <c r="N104" s="36"/>
      <c r="O104" s="36"/>
      <c r="P104" s="36"/>
      <c r="Q104" s="37">
        <f t="shared" si="8"/>
        <v>20000</v>
      </c>
      <c r="R104" s="15"/>
      <c r="S104" s="71"/>
      <c r="T104" s="39"/>
    </row>
    <row r="105" spans="1:20" s="16" customFormat="1" ht="21.75" customHeight="1">
      <c r="A105" s="38" t="s">
        <v>49</v>
      </c>
      <c r="B105" s="36"/>
      <c r="C105" s="36"/>
      <c r="D105" s="36"/>
      <c r="E105" s="36"/>
      <c r="F105" s="36"/>
      <c r="G105" s="36"/>
      <c r="H105" s="36"/>
      <c r="I105" s="36"/>
      <c r="J105" s="44">
        <v>60000</v>
      </c>
      <c r="K105" s="36"/>
      <c r="L105" s="36"/>
      <c r="M105" s="36"/>
      <c r="N105" s="36"/>
      <c r="O105" s="36"/>
      <c r="P105" s="36"/>
      <c r="Q105" s="37">
        <f t="shared" si="8"/>
        <v>60000</v>
      </c>
      <c r="R105" s="15">
        <f>SUM(Q105:Q107)</f>
        <v>97498</v>
      </c>
      <c r="S105" s="71"/>
      <c r="T105" s="39"/>
    </row>
    <row r="106" spans="1:20" s="16" customFormat="1" ht="21.75" customHeight="1">
      <c r="A106" s="38" t="s">
        <v>49</v>
      </c>
      <c r="B106" s="36"/>
      <c r="C106" s="36"/>
      <c r="D106" s="36"/>
      <c r="E106" s="36"/>
      <c r="F106" s="36"/>
      <c r="G106" s="36"/>
      <c r="H106" s="36"/>
      <c r="I106" s="36"/>
      <c r="J106" s="44">
        <v>20500</v>
      </c>
      <c r="K106" s="36"/>
      <c r="L106" s="36"/>
      <c r="M106" s="36"/>
      <c r="N106" s="36"/>
      <c r="O106" s="36"/>
      <c r="P106" s="36"/>
      <c r="Q106" s="37">
        <f t="shared" si="8"/>
        <v>20500</v>
      </c>
      <c r="R106" s="15"/>
      <c r="S106" s="71"/>
      <c r="T106" s="39"/>
    </row>
    <row r="107" spans="1:20" s="16" customFormat="1" ht="21.75" customHeight="1">
      <c r="A107" s="38" t="s">
        <v>49</v>
      </c>
      <c r="B107" s="36"/>
      <c r="C107" s="36"/>
      <c r="D107" s="36"/>
      <c r="E107" s="36"/>
      <c r="F107" s="36"/>
      <c r="G107" s="36"/>
      <c r="H107" s="36"/>
      <c r="I107" s="36"/>
      <c r="J107" s="44">
        <v>16998</v>
      </c>
      <c r="K107" s="36"/>
      <c r="L107" s="36"/>
      <c r="M107" s="36"/>
      <c r="N107" s="36"/>
      <c r="O107" s="36"/>
      <c r="P107" s="36"/>
      <c r="Q107" s="37">
        <f t="shared" si="8"/>
        <v>16998</v>
      </c>
      <c r="R107" s="15"/>
      <c r="S107" s="71"/>
      <c r="T107" s="39"/>
    </row>
    <row r="108" spans="1:20" s="16" customFormat="1" ht="21.75" customHeight="1">
      <c r="A108" s="38" t="s">
        <v>120</v>
      </c>
      <c r="B108" s="36"/>
      <c r="C108" s="36"/>
      <c r="D108" s="36"/>
      <c r="E108" s="36"/>
      <c r="F108" s="36"/>
      <c r="G108" s="36"/>
      <c r="H108" s="36"/>
      <c r="I108" s="36"/>
      <c r="J108" s="36"/>
      <c r="K108" s="44">
        <v>120700</v>
      </c>
      <c r="L108" s="36"/>
      <c r="M108" s="36"/>
      <c r="N108" s="36"/>
      <c r="O108" s="36"/>
      <c r="P108" s="36"/>
      <c r="Q108" s="37">
        <f t="shared" si="8"/>
        <v>120700</v>
      </c>
      <c r="R108" s="15">
        <f>Q108</f>
        <v>120700</v>
      </c>
      <c r="S108" s="71"/>
      <c r="T108" s="39"/>
    </row>
    <row r="109" spans="1:20" s="16" customFormat="1" ht="21.75" customHeight="1">
      <c r="A109" s="38" t="s">
        <v>50</v>
      </c>
      <c r="B109" s="44">
        <v>401110.71</v>
      </c>
      <c r="C109" s="44">
        <v>202987.28</v>
      </c>
      <c r="D109" s="36"/>
      <c r="E109" s="36"/>
      <c r="F109" s="36"/>
      <c r="G109" s="36"/>
      <c r="H109" s="36"/>
      <c r="I109" s="36"/>
      <c r="J109" s="36"/>
      <c r="K109" s="36"/>
      <c r="L109" s="36"/>
      <c r="M109" s="36"/>
      <c r="N109" s="36"/>
      <c r="O109" s="36"/>
      <c r="P109" s="36"/>
      <c r="Q109" s="37">
        <f t="shared" si="8"/>
        <v>604097.99</v>
      </c>
      <c r="R109" s="15">
        <f>Q109</f>
        <v>604097.99</v>
      </c>
      <c r="S109" s="71"/>
      <c r="T109" s="39"/>
    </row>
    <row r="110" spans="1:20" s="16" customFormat="1" ht="21.75" customHeight="1">
      <c r="A110" s="38" t="s">
        <v>51</v>
      </c>
      <c r="B110" s="36"/>
      <c r="C110" s="36"/>
      <c r="D110" s="36"/>
      <c r="E110" s="36"/>
      <c r="F110" s="36"/>
      <c r="G110" s="36"/>
      <c r="H110" s="36"/>
      <c r="I110" s="36"/>
      <c r="J110" s="44">
        <v>9745.85</v>
      </c>
      <c r="K110" s="36"/>
      <c r="L110" s="36"/>
      <c r="M110" s="36"/>
      <c r="N110" s="36"/>
      <c r="O110" s="36"/>
      <c r="P110" s="36"/>
      <c r="Q110" s="37">
        <f t="shared" si="8"/>
        <v>9745.85</v>
      </c>
      <c r="R110" s="15">
        <f>SUM(Q110:Q110)</f>
        <v>9745.85</v>
      </c>
      <c r="S110" s="71"/>
      <c r="T110" s="39"/>
    </row>
    <row r="111" spans="1:20" s="16" customFormat="1" ht="21.75" customHeight="1">
      <c r="A111" s="38" t="s">
        <v>108</v>
      </c>
      <c r="B111" s="36"/>
      <c r="C111" s="36"/>
      <c r="D111" s="36"/>
      <c r="E111" s="36"/>
      <c r="F111" s="36"/>
      <c r="G111" s="36"/>
      <c r="H111" s="44">
        <v>50000</v>
      </c>
      <c r="I111" s="36"/>
      <c r="J111" s="36"/>
      <c r="K111" s="36"/>
      <c r="L111" s="36"/>
      <c r="M111" s="36"/>
      <c r="N111" s="36"/>
      <c r="O111" s="36"/>
      <c r="P111" s="36"/>
      <c r="Q111" s="37">
        <f t="shared" si="8"/>
        <v>50000</v>
      </c>
      <c r="R111" s="15">
        <f aca="true" t="shared" si="9" ref="R111:R116">Q111</f>
        <v>50000</v>
      </c>
      <c r="S111" s="71"/>
      <c r="T111" s="39"/>
    </row>
    <row r="112" spans="1:20" s="16" customFormat="1" ht="21.75" customHeight="1">
      <c r="A112" s="38" t="s">
        <v>118</v>
      </c>
      <c r="B112" s="36"/>
      <c r="C112" s="36"/>
      <c r="D112" s="36"/>
      <c r="E112" s="36"/>
      <c r="F112" s="36"/>
      <c r="G112" s="36"/>
      <c r="H112" s="44">
        <v>100000</v>
      </c>
      <c r="I112" s="36"/>
      <c r="J112" s="36"/>
      <c r="K112" s="36"/>
      <c r="L112" s="36"/>
      <c r="M112" s="36"/>
      <c r="N112" s="36"/>
      <c r="O112" s="36"/>
      <c r="P112" s="36"/>
      <c r="Q112" s="37">
        <f t="shared" si="8"/>
        <v>100000</v>
      </c>
      <c r="R112" s="15">
        <f t="shared" si="9"/>
        <v>100000</v>
      </c>
      <c r="S112" s="71"/>
      <c r="T112" s="39"/>
    </row>
    <row r="113" spans="1:20" s="16" customFormat="1" ht="21.75" customHeight="1">
      <c r="A113" s="38" t="s">
        <v>118</v>
      </c>
      <c r="B113" s="36"/>
      <c r="C113" s="36"/>
      <c r="D113" s="36"/>
      <c r="E113" s="36"/>
      <c r="F113" s="36"/>
      <c r="G113" s="36"/>
      <c r="H113" s="36"/>
      <c r="I113" s="36"/>
      <c r="J113" s="36"/>
      <c r="K113" s="36"/>
      <c r="L113" s="36"/>
      <c r="M113" s="36"/>
      <c r="N113" s="36"/>
      <c r="O113" s="36"/>
      <c r="P113" s="36"/>
      <c r="Q113" s="37">
        <f t="shared" si="8"/>
        <v>0</v>
      </c>
      <c r="R113" s="15">
        <f t="shared" si="9"/>
        <v>0</v>
      </c>
      <c r="S113" s="71"/>
      <c r="T113" s="39"/>
    </row>
    <row r="114" spans="1:20" s="16" customFormat="1" ht="21.75" customHeight="1">
      <c r="A114" s="54" t="s">
        <v>155</v>
      </c>
      <c r="B114" s="36"/>
      <c r="C114" s="36"/>
      <c r="D114" s="36"/>
      <c r="E114" s="36"/>
      <c r="F114" s="36"/>
      <c r="G114" s="36"/>
      <c r="H114" s="36"/>
      <c r="I114" s="36"/>
      <c r="J114" s="36"/>
      <c r="K114" s="44">
        <v>122730</v>
      </c>
      <c r="L114" s="36"/>
      <c r="M114" s="36"/>
      <c r="N114" s="36"/>
      <c r="O114" s="36"/>
      <c r="P114" s="36"/>
      <c r="Q114" s="37">
        <f t="shared" si="8"/>
        <v>122730</v>
      </c>
      <c r="R114" s="15">
        <f t="shared" si="9"/>
        <v>122730</v>
      </c>
      <c r="S114" s="71"/>
      <c r="T114" s="39"/>
    </row>
    <row r="115" spans="1:20" s="16" customFormat="1" ht="21.75" customHeight="1">
      <c r="A115" s="38" t="s">
        <v>155</v>
      </c>
      <c r="B115" s="36"/>
      <c r="C115" s="36"/>
      <c r="D115" s="36"/>
      <c r="E115" s="36"/>
      <c r="F115" s="36"/>
      <c r="G115" s="36"/>
      <c r="H115" s="36"/>
      <c r="I115" s="36"/>
      <c r="J115" s="36"/>
      <c r="K115" s="44">
        <v>122730</v>
      </c>
      <c r="L115" s="36"/>
      <c r="M115" s="36"/>
      <c r="N115" s="36"/>
      <c r="O115" s="36"/>
      <c r="P115" s="36"/>
      <c r="Q115" s="37">
        <f t="shared" si="8"/>
        <v>122730</v>
      </c>
      <c r="R115" s="15">
        <f t="shared" si="9"/>
        <v>122730</v>
      </c>
      <c r="S115" s="71"/>
      <c r="T115" s="39"/>
    </row>
    <row r="116" spans="1:20" s="16" customFormat="1" ht="21.75" customHeight="1">
      <c r="A116" s="38" t="s">
        <v>181</v>
      </c>
      <c r="B116" s="36"/>
      <c r="C116" s="36"/>
      <c r="D116" s="36"/>
      <c r="E116" s="36"/>
      <c r="F116" s="36"/>
      <c r="G116" s="36"/>
      <c r="H116" s="36"/>
      <c r="I116" s="36"/>
      <c r="J116" s="36"/>
      <c r="K116" s="36"/>
      <c r="L116" s="36"/>
      <c r="M116" s="36"/>
      <c r="N116" s="36"/>
      <c r="O116" s="36"/>
      <c r="P116" s="36"/>
      <c r="Q116" s="37">
        <f t="shared" si="8"/>
        <v>0</v>
      </c>
      <c r="R116" s="15">
        <f t="shared" si="9"/>
        <v>0</v>
      </c>
      <c r="S116" s="71"/>
      <c r="T116" s="39"/>
    </row>
    <row r="117" spans="1:20" s="16" customFormat="1" ht="21.75" customHeight="1">
      <c r="A117" s="62" t="s">
        <v>52</v>
      </c>
      <c r="B117" s="65"/>
      <c r="C117" s="44">
        <v>2006230.39</v>
      </c>
      <c r="D117" s="65"/>
      <c r="E117" s="65"/>
      <c r="F117" s="65"/>
      <c r="G117" s="65"/>
      <c r="H117" s="65"/>
      <c r="I117" s="65"/>
      <c r="J117" s="65"/>
      <c r="K117" s="65"/>
      <c r="L117" s="65"/>
      <c r="M117" s="65"/>
      <c r="N117" s="65"/>
      <c r="O117" s="65"/>
      <c r="P117" s="65"/>
      <c r="Q117" s="37">
        <f t="shared" si="8"/>
        <v>2006230.39</v>
      </c>
      <c r="R117" s="15">
        <f>SUM(Q117:Q117)</f>
        <v>2006230.39</v>
      </c>
      <c r="S117" s="71"/>
      <c r="T117" s="39"/>
    </row>
    <row r="118" spans="1:20" s="16" customFormat="1" ht="21.75" customHeight="1">
      <c r="A118" s="38" t="s">
        <v>53</v>
      </c>
      <c r="B118" s="36"/>
      <c r="C118" s="36"/>
      <c r="D118" s="36"/>
      <c r="E118" s="36"/>
      <c r="F118" s="36"/>
      <c r="G118" s="36"/>
      <c r="H118" s="36"/>
      <c r="I118" s="36"/>
      <c r="J118" s="44">
        <v>1938.94</v>
      </c>
      <c r="K118" s="36"/>
      <c r="L118" s="36"/>
      <c r="M118" s="36"/>
      <c r="N118" s="36"/>
      <c r="O118" s="36"/>
      <c r="P118" s="36"/>
      <c r="Q118" s="37">
        <f t="shared" si="8"/>
        <v>1938.94</v>
      </c>
      <c r="R118" s="15">
        <f>SUM(Q118:Q119)</f>
        <v>120862.34</v>
      </c>
      <c r="S118" s="71"/>
      <c r="T118" s="39"/>
    </row>
    <row r="119" spans="1:20" s="16" customFormat="1" ht="21.75" customHeight="1">
      <c r="A119" s="38" t="s">
        <v>53</v>
      </c>
      <c r="B119" s="36"/>
      <c r="C119" s="36"/>
      <c r="D119" s="36"/>
      <c r="E119" s="36"/>
      <c r="F119" s="36"/>
      <c r="G119" s="36"/>
      <c r="H119" s="36"/>
      <c r="I119" s="36"/>
      <c r="J119" s="44">
        <v>118923.4</v>
      </c>
      <c r="K119" s="36"/>
      <c r="L119" s="36"/>
      <c r="M119" s="36"/>
      <c r="N119" s="36"/>
      <c r="O119" s="36"/>
      <c r="P119" s="36"/>
      <c r="Q119" s="37">
        <f t="shared" si="8"/>
        <v>118923.4</v>
      </c>
      <c r="R119" s="15"/>
      <c r="S119" s="71"/>
      <c r="T119" s="39"/>
    </row>
    <row r="120" spans="1:20" s="16" customFormat="1" ht="21.75" customHeight="1">
      <c r="A120" s="38" t="s">
        <v>86</v>
      </c>
      <c r="B120" s="36"/>
      <c r="C120" s="36"/>
      <c r="D120" s="36"/>
      <c r="E120" s="36"/>
      <c r="F120" s="36"/>
      <c r="G120" s="36"/>
      <c r="H120" s="36"/>
      <c r="I120" s="36"/>
      <c r="J120" s="44">
        <v>27096.9</v>
      </c>
      <c r="K120" s="36"/>
      <c r="L120" s="36"/>
      <c r="M120" s="36"/>
      <c r="N120" s="36"/>
      <c r="O120" s="36"/>
      <c r="P120" s="36"/>
      <c r="Q120" s="37">
        <f t="shared" si="8"/>
        <v>27096.9</v>
      </c>
      <c r="R120" s="15">
        <f>Q120</f>
        <v>27096.9</v>
      </c>
      <c r="S120" s="71"/>
      <c r="T120" s="39"/>
    </row>
    <row r="121" spans="1:20" s="16" customFormat="1" ht="21.75" customHeight="1">
      <c r="A121" s="38" t="s">
        <v>86</v>
      </c>
      <c r="B121" s="36"/>
      <c r="C121" s="36"/>
      <c r="D121" s="36"/>
      <c r="E121" s="36"/>
      <c r="F121" s="36"/>
      <c r="G121" s="36"/>
      <c r="H121" s="36"/>
      <c r="I121" s="36"/>
      <c r="J121" s="44">
        <v>13265.19</v>
      </c>
      <c r="K121" s="36"/>
      <c r="L121" s="36"/>
      <c r="M121" s="36"/>
      <c r="N121" s="36"/>
      <c r="O121" s="36"/>
      <c r="P121" s="36"/>
      <c r="Q121" s="37">
        <f t="shared" si="8"/>
        <v>13265.19</v>
      </c>
      <c r="R121" s="15">
        <f>Q121</f>
        <v>13265.19</v>
      </c>
      <c r="S121" s="71"/>
      <c r="T121" s="39"/>
    </row>
    <row r="122" spans="1:20" s="16" customFormat="1" ht="21.75" customHeight="1">
      <c r="A122" s="38" t="s">
        <v>54</v>
      </c>
      <c r="B122" s="44">
        <v>5968563.08</v>
      </c>
      <c r="C122" s="36"/>
      <c r="D122" s="36"/>
      <c r="E122" s="36"/>
      <c r="F122" s="36"/>
      <c r="G122" s="36"/>
      <c r="H122" s="36"/>
      <c r="I122" s="36"/>
      <c r="J122" s="36"/>
      <c r="K122" s="36"/>
      <c r="L122" s="36"/>
      <c r="M122" s="36"/>
      <c r="N122" s="36"/>
      <c r="O122" s="36"/>
      <c r="P122" s="36"/>
      <c r="Q122" s="37">
        <f t="shared" si="8"/>
        <v>5968563.08</v>
      </c>
      <c r="R122" s="15">
        <f>Q122</f>
        <v>5968563.08</v>
      </c>
      <c r="S122" s="71"/>
      <c r="T122" s="39"/>
    </row>
    <row r="123" spans="1:20" s="16" customFormat="1" ht="21.75" customHeight="1">
      <c r="A123" s="38" t="s">
        <v>55</v>
      </c>
      <c r="B123" s="36"/>
      <c r="C123" s="44">
        <v>74045.68</v>
      </c>
      <c r="D123" s="36"/>
      <c r="E123" s="36"/>
      <c r="F123" s="36"/>
      <c r="G123" s="36"/>
      <c r="H123" s="36"/>
      <c r="I123" s="36"/>
      <c r="J123" s="36"/>
      <c r="K123" s="36"/>
      <c r="L123" s="36"/>
      <c r="M123" s="36"/>
      <c r="N123" s="36"/>
      <c r="O123" s="36"/>
      <c r="P123" s="36"/>
      <c r="Q123" s="37">
        <f t="shared" si="8"/>
        <v>74045.68</v>
      </c>
      <c r="R123" s="15">
        <f>SUM(Q123:Q124)</f>
        <v>407427.08</v>
      </c>
      <c r="S123" s="71"/>
      <c r="T123" s="39"/>
    </row>
    <row r="124" spans="1:20" s="16" customFormat="1" ht="21.75" customHeight="1">
      <c r="A124" s="38" t="s">
        <v>56</v>
      </c>
      <c r="B124" s="68"/>
      <c r="C124" s="44">
        <v>333381.4</v>
      </c>
      <c r="D124" s="68"/>
      <c r="E124" s="68"/>
      <c r="F124" s="68"/>
      <c r="G124" s="68"/>
      <c r="H124" s="68"/>
      <c r="I124" s="68"/>
      <c r="J124" s="68"/>
      <c r="K124" s="68"/>
      <c r="L124" s="68"/>
      <c r="M124" s="68"/>
      <c r="N124" s="68"/>
      <c r="O124" s="68"/>
      <c r="P124" s="68"/>
      <c r="Q124" s="37">
        <f t="shared" si="8"/>
        <v>333381.4</v>
      </c>
      <c r="R124" s="15"/>
      <c r="S124" s="71"/>
      <c r="T124" s="39"/>
    </row>
    <row r="125" spans="1:20" s="16" customFormat="1" ht="21.75" customHeight="1">
      <c r="A125" s="38" t="s">
        <v>57</v>
      </c>
      <c r="B125" s="36"/>
      <c r="C125" s="36"/>
      <c r="D125" s="36"/>
      <c r="E125" s="36"/>
      <c r="F125" s="36"/>
      <c r="G125" s="36"/>
      <c r="H125" s="36"/>
      <c r="I125" s="36"/>
      <c r="J125" s="44">
        <v>100501.27</v>
      </c>
      <c r="K125" s="36"/>
      <c r="L125" s="36"/>
      <c r="M125" s="36"/>
      <c r="N125" s="36"/>
      <c r="O125" s="36"/>
      <c r="P125" s="36"/>
      <c r="Q125" s="37">
        <f t="shared" si="8"/>
        <v>100501.27</v>
      </c>
      <c r="R125" s="15">
        <f>SUM(Q125:Q126)</f>
        <v>207545.76</v>
      </c>
      <c r="S125" s="71"/>
      <c r="T125" s="39"/>
    </row>
    <row r="126" spans="1:20" s="16" customFormat="1" ht="21.75" customHeight="1">
      <c r="A126" s="38" t="s">
        <v>57</v>
      </c>
      <c r="B126" s="36"/>
      <c r="C126" s="36"/>
      <c r="D126" s="36"/>
      <c r="E126" s="36"/>
      <c r="F126" s="36"/>
      <c r="G126" s="36"/>
      <c r="H126" s="36"/>
      <c r="I126" s="36"/>
      <c r="J126" s="44">
        <v>107044.49</v>
      </c>
      <c r="K126" s="36"/>
      <c r="L126" s="36"/>
      <c r="M126" s="36"/>
      <c r="N126" s="36"/>
      <c r="O126" s="36"/>
      <c r="P126" s="36"/>
      <c r="Q126" s="37">
        <f t="shared" si="8"/>
        <v>107044.49</v>
      </c>
      <c r="R126" s="15"/>
      <c r="S126" s="71"/>
      <c r="T126" s="39"/>
    </row>
    <row r="127" spans="1:20" s="16" customFormat="1" ht="21.75" customHeight="1">
      <c r="A127" s="38" t="s">
        <v>58</v>
      </c>
      <c r="B127" s="36"/>
      <c r="C127" s="44">
        <v>465714.48</v>
      </c>
      <c r="D127" s="36"/>
      <c r="E127" s="36"/>
      <c r="F127" s="36"/>
      <c r="G127" s="36"/>
      <c r="H127" s="36"/>
      <c r="I127" s="36"/>
      <c r="J127" s="36"/>
      <c r="K127" s="36"/>
      <c r="L127" s="36"/>
      <c r="M127" s="36"/>
      <c r="N127" s="36"/>
      <c r="O127" s="36"/>
      <c r="P127" s="36"/>
      <c r="Q127" s="37">
        <f t="shared" si="8"/>
        <v>465714.48</v>
      </c>
      <c r="R127" s="15">
        <f>Q127</f>
        <v>465714.48</v>
      </c>
      <c r="S127" s="71"/>
      <c r="T127" s="39"/>
    </row>
    <row r="128" spans="1:20" s="16" customFormat="1" ht="21.75" customHeight="1">
      <c r="A128" s="38" t="s">
        <v>59</v>
      </c>
      <c r="B128" s="36"/>
      <c r="C128" s="36"/>
      <c r="D128" s="36"/>
      <c r="E128" s="36"/>
      <c r="F128" s="36"/>
      <c r="G128" s="36"/>
      <c r="H128" s="36"/>
      <c r="I128" s="36"/>
      <c r="J128" s="36"/>
      <c r="K128" s="36"/>
      <c r="L128" s="36"/>
      <c r="M128" s="36"/>
      <c r="N128" s="36"/>
      <c r="O128" s="36"/>
      <c r="P128" s="36"/>
      <c r="Q128" s="70">
        <f t="shared" si="8"/>
        <v>0</v>
      </c>
      <c r="R128" s="24">
        <f>SUM(Q128:Q129)</f>
        <v>4223309.63</v>
      </c>
      <c r="S128" s="71"/>
      <c r="T128" s="39"/>
    </row>
    <row r="129" spans="1:20" s="16" customFormat="1" ht="21.75" customHeight="1">
      <c r="A129" s="38" t="s">
        <v>60</v>
      </c>
      <c r="B129" s="44">
        <v>3257006.93</v>
      </c>
      <c r="C129" s="44">
        <v>966302.7</v>
      </c>
      <c r="D129" s="36"/>
      <c r="E129" s="36"/>
      <c r="F129" s="36"/>
      <c r="G129" s="36"/>
      <c r="H129" s="36"/>
      <c r="I129" s="36"/>
      <c r="J129" s="36"/>
      <c r="K129" s="36"/>
      <c r="L129" s="36"/>
      <c r="M129" s="36"/>
      <c r="N129" s="36"/>
      <c r="O129" s="36"/>
      <c r="P129" s="36"/>
      <c r="Q129" s="70">
        <f t="shared" si="8"/>
        <v>4223309.63</v>
      </c>
      <c r="R129" s="24"/>
      <c r="S129" s="71"/>
      <c r="T129" s="39"/>
    </row>
    <row r="130" spans="1:20" s="16" customFormat="1" ht="21.75" customHeight="1">
      <c r="A130" s="38" t="s">
        <v>186</v>
      </c>
      <c r="B130" s="36"/>
      <c r="C130" s="36"/>
      <c r="D130" s="36"/>
      <c r="E130" s="36"/>
      <c r="F130" s="36"/>
      <c r="G130" s="36"/>
      <c r="H130" s="36"/>
      <c r="I130" s="36"/>
      <c r="J130" s="36"/>
      <c r="K130" s="36"/>
      <c r="L130" s="36"/>
      <c r="M130" s="36"/>
      <c r="N130" s="36"/>
      <c r="O130" s="36"/>
      <c r="P130" s="36"/>
      <c r="Q130" s="37">
        <f t="shared" si="8"/>
        <v>0</v>
      </c>
      <c r="R130" s="15">
        <f>Q130</f>
        <v>0</v>
      </c>
      <c r="S130" s="71"/>
      <c r="T130" s="39"/>
    </row>
    <row r="131" spans="1:20" s="16" customFormat="1" ht="21.75" customHeight="1">
      <c r="A131" s="38" t="s">
        <v>102</v>
      </c>
      <c r="B131" s="36"/>
      <c r="C131" s="36"/>
      <c r="D131" s="36"/>
      <c r="E131" s="36"/>
      <c r="F131" s="36"/>
      <c r="G131" s="36"/>
      <c r="H131" s="44">
        <v>150000</v>
      </c>
      <c r="I131" s="36"/>
      <c r="J131" s="36"/>
      <c r="K131" s="36"/>
      <c r="L131" s="36"/>
      <c r="M131" s="36"/>
      <c r="N131" s="36"/>
      <c r="O131" s="36"/>
      <c r="P131" s="36"/>
      <c r="Q131" s="37">
        <f t="shared" si="8"/>
        <v>150000</v>
      </c>
      <c r="R131" s="15">
        <f>Q131</f>
        <v>150000</v>
      </c>
      <c r="S131" s="71"/>
      <c r="T131" s="39"/>
    </row>
    <row r="132" spans="1:20" s="16" customFormat="1" ht="21.75" customHeight="1">
      <c r="A132" s="38" t="s">
        <v>114</v>
      </c>
      <c r="B132" s="36"/>
      <c r="C132" s="36"/>
      <c r="D132" s="36"/>
      <c r="E132" s="36"/>
      <c r="F132" s="36"/>
      <c r="G132" s="36"/>
      <c r="H132" s="44">
        <v>60500</v>
      </c>
      <c r="I132" s="36"/>
      <c r="J132" s="36"/>
      <c r="K132" s="36"/>
      <c r="L132" s="36"/>
      <c r="M132" s="36"/>
      <c r="N132" s="36"/>
      <c r="O132" s="36"/>
      <c r="P132" s="36"/>
      <c r="Q132" s="37">
        <f t="shared" si="8"/>
        <v>60500</v>
      </c>
      <c r="R132" s="15">
        <f>Q132</f>
        <v>60500</v>
      </c>
      <c r="S132" s="71"/>
      <c r="T132" s="39"/>
    </row>
    <row r="133" spans="1:20" s="16" customFormat="1" ht="21.75" customHeight="1">
      <c r="A133" s="38" t="s">
        <v>61</v>
      </c>
      <c r="B133" s="53"/>
      <c r="C133" s="36"/>
      <c r="D133" s="36"/>
      <c r="E133" s="36"/>
      <c r="F133" s="36"/>
      <c r="G133" s="36"/>
      <c r="H133" s="36"/>
      <c r="I133" s="36"/>
      <c r="J133" s="44">
        <v>3862.13</v>
      </c>
      <c r="K133" s="36"/>
      <c r="L133" s="36"/>
      <c r="M133" s="36"/>
      <c r="N133" s="36"/>
      <c r="O133" s="36"/>
      <c r="P133" s="36"/>
      <c r="Q133" s="37">
        <f t="shared" si="8"/>
        <v>3862.13</v>
      </c>
      <c r="R133" s="15">
        <f>Q133</f>
        <v>3862.13</v>
      </c>
      <c r="S133" s="71"/>
      <c r="T133" s="39"/>
    </row>
    <row r="134" spans="1:20" s="16" customFormat="1" ht="21.75" customHeight="1">
      <c r="A134" s="38" t="s">
        <v>62</v>
      </c>
      <c r="B134" s="53"/>
      <c r="C134" s="36"/>
      <c r="D134" s="36"/>
      <c r="E134" s="36"/>
      <c r="F134" s="36"/>
      <c r="G134" s="36"/>
      <c r="H134" s="36"/>
      <c r="I134" s="36"/>
      <c r="J134" s="44">
        <v>10000</v>
      </c>
      <c r="K134" s="36"/>
      <c r="L134" s="36"/>
      <c r="M134" s="36"/>
      <c r="N134" s="36"/>
      <c r="O134" s="36"/>
      <c r="P134" s="36"/>
      <c r="Q134" s="37">
        <f aca="true" t="shared" si="10" ref="Q134:Q166">SUM(B134:P134)</f>
        <v>10000</v>
      </c>
      <c r="R134" s="15">
        <f>SUM(Q134:Q135)</f>
        <v>14000</v>
      </c>
      <c r="S134" s="71"/>
      <c r="T134" s="39"/>
    </row>
    <row r="135" spans="1:20" s="16" customFormat="1" ht="21.75" customHeight="1">
      <c r="A135" s="38" t="s">
        <v>62</v>
      </c>
      <c r="B135" s="53"/>
      <c r="C135" s="36"/>
      <c r="D135" s="36"/>
      <c r="E135" s="36"/>
      <c r="F135" s="36"/>
      <c r="G135" s="36"/>
      <c r="H135" s="36"/>
      <c r="I135" s="36"/>
      <c r="J135" s="44">
        <v>4000</v>
      </c>
      <c r="K135" s="36"/>
      <c r="L135" s="36"/>
      <c r="M135" s="36"/>
      <c r="N135" s="36"/>
      <c r="O135" s="36"/>
      <c r="P135" s="36"/>
      <c r="Q135" s="37">
        <f t="shared" si="10"/>
        <v>4000</v>
      </c>
      <c r="R135" s="15"/>
      <c r="S135" s="71"/>
      <c r="T135" s="39"/>
    </row>
    <row r="136" spans="1:20" s="16" customFormat="1" ht="21.75" customHeight="1">
      <c r="A136" s="38" t="s">
        <v>85</v>
      </c>
      <c r="B136" s="53"/>
      <c r="C136" s="36"/>
      <c r="D136" s="36"/>
      <c r="E136" s="36"/>
      <c r="F136" s="36"/>
      <c r="G136" s="36"/>
      <c r="H136" s="36"/>
      <c r="I136" s="36"/>
      <c r="J136" s="44">
        <v>31691.77</v>
      </c>
      <c r="K136" s="36"/>
      <c r="L136" s="36"/>
      <c r="M136" s="36"/>
      <c r="N136" s="36"/>
      <c r="O136" s="36"/>
      <c r="P136" s="36"/>
      <c r="Q136" s="37">
        <f t="shared" si="10"/>
        <v>31691.77</v>
      </c>
      <c r="R136" s="15">
        <f>Q136</f>
        <v>31691.77</v>
      </c>
      <c r="S136" s="71"/>
      <c r="T136" s="39"/>
    </row>
    <row r="137" spans="1:20" s="16" customFormat="1" ht="21.75" customHeight="1">
      <c r="A137" s="38" t="s">
        <v>63</v>
      </c>
      <c r="B137" s="53"/>
      <c r="C137" s="36"/>
      <c r="D137" s="36"/>
      <c r="E137" s="36"/>
      <c r="F137" s="36"/>
      <c r="G137" s="36"/>
      <c r="H137" s="36"/>
      <c r="I137" s="36"/>
      <c r="J137" s="44">
        <v>184570.53</v>
      </c>
      <c r="K137" s="36"/>
      <c r="L137" s="36"/>
      <c r="M137" s="36"/>
      <c r="N137" s="36"/>
      <c r="O137" s="36"/>
      <c r="P137" s="36"/>
      <c r="Q137" s="37">
        <f t="shared" si="10"/>
        <v>184570.53</v>
      </c>
      <c r="R137" s="15">
        <f>SUM(Q137:Q137)</f>
        <v>184570.53</v>
      </c>
      <c r="S137" s="71"/>
      <c r="T137" s="39"/>
    </row>
    <row r="138" spans="1:20" s="16" customFormat="1" ht="21.75" customHeight="1">
      <c r="A138" s="38" t="s">
        <v>64</v>
      </c>
      <c r="B138" s="53"/>
      <c r="C138" s="36"/>
      <c r="D138" s="36"/>
      <c r="E138" s="36"/>
      <c r="F138" s="36"/>
      <c r="G138" s="36"/>
      <c r="H138" s="36"/>
      <c r="I138" s="36"/>
      <c r="J138" s="44">
        <v>30000</v>
      </c>
      <c r="K138" s="36"/>
      <c r="L138" s="36"/>
      <c r="M138" s="36"/>
      <c r="N138" s="36"/>
      <c r="O138" s="36"/>
      <c r="P138" s="36"/>
      <c r="Q138" s="37">
        <f t="shared" si="10"/>
        <v>30000</v>
      </c>
      <c r="R138" s="15">
        <f>SUM(Q138:Q138)</f>
        <v>30000</v>
      </c>
      <c r="S138" s="71"/>
      <c r="T138" s="39"/>
    </row>
    <row r="139" spans="1:20" s="16" customFormat="1" ht="21.75" customHeight="1">
      <c r="A139" s="38" t="s">
        <v>110</v>
      </c>
      <c r="B139" s="53"/>
      <c r="C139" s="36"/>
      <c r="D139" s="36"/>
      <c r="E139" s="36"/>
      <c r="F139" s="36"/>
      <c r="G139" s="36"/>
      <c r="H139" s="44">
        <v>50000</v>
      </c>
      <c r="I139" s="36"/>
      <c r="J139" s="36"/>
      <c r="K139" s="36"/>
      <c r="L139" s="36"/>
      <c r="M139" s="36"/>
      <c r="N139" s="36"/>
      <c r="O139" s="36"/>
      <c r="P139" s="36"/>
      <c r="Q139" s="37">
        <f t="shared" si="10"/>
        <v>50000</v>
      </c>
      <c r="R139" s="15">
        <f>Q139</f>
        <v>50000</v>
      </c>
      <c r="S139" s="71"/>
      <c r="T139" s="39"/>
    </row>
    <row r="140" spans="1:20" s="16" customFormat="1" ht="21.75" customHeight="1">
      <c r="A140" s="38" t="s">
        <v>110</v>
      </c>
      <c r="B140" s="53"/>
      <c r="C140" s="36"/>
      <c r="D140" s="36"/>
      <c r="E140" s="36"/>
      <c r="F140" s="36"/>
      <c r="G140" s="36"/>
      <c r="H140" s="36"/>
      <c r="I140" s="36"/>
      <c r="J140" s="36"/>
      <c r="K140" s="36"/>
      <c r="L140" s="36"/>
      <c r="M140" s="36"/>
      <c r="N140" s="36"/>
      <c r="O140" s="36"/>
      <c r="P140" s="36"/>
      <c r="Q140" s="37">
        <f t="shared" si="10"/>
        <v>0</v>
      </c>
      <c r="R140" s="15">
        <f>Q140</f>
        <v>0</v>
      </c>
      <c r="S140" s="71"/>
      <c r="T140" s="39"/>
    </row>
    <row r="141" spans="1:20" s="16" customFormat="1" ht="21.75" customHeight="1">
      <c r="A141" s="38" t="s">
        <v>91</v>
      </c>
      <c r="B141" s="53"/>
      <c r="C141" s="36"/>
      <c r="D141" s="36"/>
      <c r="E141" s="36"/>
      <c r="F141" s="36"/>
      <c r="G141" s="36"/>
      <c r="H141" s="36"/>
      <c r="I141" s="36"/>
      <c r="J141" s="36"/>
      <c r="K141" s="36"/>
      <c r="L141" s="44">
        <v>12768.97</v>
      </c>
      <c r="M141" s="36"/>
      <c r="N141" s="36"/>
      <c r="O141" s="36"/>
      <c r="P141" s="36"/>
      <c r="Q141" s="37">
        <f t="shared" si="10"/>
        <v>12768.97</v>
      </c>
      <c r="R141" s="15">
        <f>Q141</f>
        <v>12768.97</v>
      </c>
      <c r="S141" s="71"/>
      <c r="T141" s="39"/>
    </row>
    <row r="142" spans="1:20" s="16" customFormat="1" ht="21.75" customHeight="1">
      <c r="A142" s="38" t="s">
        <v>65</v>
      </c>
      <c r="B142" s="53"/>
      <c r="C142" s="44">
        <v>439228.5</v>
      </c>
      <c r="D142" s="36"/>
      <c r="E142" s="36"/>
      <c r="F142" s="36"/>
      <c r="G142" s="36"/>
      <c r="H142" s="36"/>
      <c r="I142" s="36"/>
      <c r="J142" s="36"/>
      <c r="K142" s="36"/>
      <c r="L142" s="36"/>
      <c r="M142" s="36"/>
      <c r="N142" s="36"/>
      <c r="O142" s="36"/>
      <c r="P142" s="36"/>
      <c r="Q142" s="37">
        <f t="shared" si="10"/>
        <v>439228.5</v>
      </c>
      <c r="R142" s="15">
        <f>SUM(Q142:Q145)</f>
        <v>13446071.6</v>
      </c>
      <c r="S142" s="71"/>
      <c r="T142" s="39"/>
    </row>
    <row r="143" spans="1:20" s="16" customFormat="1" ht="21.75" customHeight="1">
      <c r="A143" s="38" t="s">
        <v>65</v>
      </c>
      <c r="B143" s="53"/>
      <c r="C143" s="44">
        <v>5788164.26</v>
      </c>
      <c r="D143" s="36"/>
      <c r="E143" s="36"/>
      <c r="F143" s="36"/>
      <c r="G143" s="36"/>
      <c r="H143" s="36"/>
      <c r="I143" s="36"/>
      <c r="J143" s="36"/>
      <c r="K143" s="36"/>
      <c r="L143" s="36"/>
      <c r="M143" s="36"/>
      <c r="N143" s="36"/>
      <c r="O143" s="36"/>
      <c r="P143" s="36"/>
      <c r="Q143" s="37">
        <f t="shared" si="10"/>
        <v>5788164.26</v>
      </c>
      <c r="R143" s="15"/>
      <c r="S143" s="71"/>
      <c r="T143" s="39"/>
    </row>
    <row r="144" spans="1:20" s="16" customFormat="1" ht="21.75" customHeight="1">
      <c r="A144" s="38" t="s">
        <v>65</v>
      </c>
      <c r="B144" s="53"/>
      <c r="C144" s="44">
        <v>5419161</v>
      </c>
      <c r="D144" s="36"/>
      <c r="E144" s="36"/>
      <c r="F144" s="36"/>
      <c r="G144" s="36"/>
      <c r="H144" s="36"/>
      <c r="I144" s="36"/>
      <c r="J144" s="36"/>
      <c r="K144" s="36"/>
      <c r="L144" s="36"/>
      <c r="M144" s="36"/>
      <c r="N144" s="36"/>
      <c r="O144" s="36"/>
      <c r="P144" s="36"/>
      <c r="Q144" s="37">
        <f t="shared" si="10"/>
        <v>5419161</v>
      </c>
      <c r="R144" s="15"/>
      <c r="S144" s="71"/>
      <c r="T144" s="39"/>
    </row>
    <row r="145" spans="1:20" s="16" customFormat="1" ht="21.75" customHeight="1">
      <c r="A145" s="38" t="s">
        <v>65</v>
      </c>
      <c r="B145" s="53"/>
      <c r="C145" s="44">
        <v>1799517.84</v>
      </c>
      <c r="D145" s="36"/>
      <c r="E145" s="36"/>
      <c r="F145" s="36"/>
      <c r="G145" s="36"/>
      <c r="H145" s="36"/>
      <c r="I145" s="36"/>
      <c r="J145" s="36"/>
      <c r="K145" s="36"/>
      <c r="L145" s="36"/>
      <c r="M145" s="36"/>
      <c r="N145" s="36"/>
      <c r="O145" s="36"/>
      <c r="P145" s="36"/>
      <c r="Q145" s="37">
        <f t="shared" si="10"/>
        <v>1799517.84</v>
      </c>
      <c r="R145" s="15"/>
      <c r="S145" s="71"/>
      <c r="T145" s="39"/>
    </row>
    <row r="146" spans="1:20" s="16" customFormat="1" ht="21.75" customHeight="1">
      <c r="A146" s="38" t="s">
        <v>66</v>
      </c>
      <c r="B146" s="53"/>
      <c r="C146" s="44">
        <v>279107.51</v>
      </c>
      <c r="D146" s="36"/>
      <c r="E146" s="36"/>
      <c r="F146" s="36"/>
      <c r="G146" s="36"/>
      <c r="H146" s="36"/>
      <c r="I146" s="36"/>
      <c r="J146" s="36"/>
      <c r="K146" s="36"/>
      <c r="L146" s="36"/>
      <c r="M146" s="36"/>
      <c r="N146" s="36"/>
      <c r="O146" s="36"/>
      <c r="P146" s="36"/>
      <c r="Q146" s="37">
        <f t="shared" si="10"/>
        <v>279107.51</v>
      </c>
      <c r="R146" s="15">
        <f>Q146</f>
        <v>279107.51</v>
      </c>
      <c r="S146" s="71"/>
      <c r="T146" s="39"/>
    </row>
    <row r="147" spans="1:20" s="16" customFormat="1" ht="21.75" customHeight="1">
      <c r="A147" s="38" t="s">
        <v>67</v>
      </c>
      <c r="B147" s="67">
        <v>59187.52</v>
      </c>
      <c r="C147" s="44">
        <v>966302.7</v>
      </c>
      <c r="D147" s="36"/>
      <c r="E147" s="36"/>
      <c r="F147" s="36"/>
      <c r="G147" s="36"/>
      <c r="H147" s="36"/>
      <c r="I147" s="36"/>
      <c r="J147" s="36"/>
      <c r="K147" s="36"/>
      <c r="L147" s="36"/>
      <c r="M147" s="36"/>
      <c r="N147" s="36"/>
      <c r="O147" s="36"/>
      <c r="P147" s="36"/>
      <c r="Q147" s="37">
        <f t="shared" si="10"/>
        <v>1025490.22</v>
      </c>
      <c r="R147" s="15">
        <f>SUM(Q147:Q147)</f>
        <v>1025490.22</v>
      </c>
      <c r="S147" s="71"/>
      <c r="T147" s="39"/>
    </row>
    <row r="148" spans="1:20" s="16" customFormat="1" ht="21.75" customHeight="1">
      <c r="A148" s="38" t="s">
        <v>119</v>
      </c>
      <c r="B148" s="53"/>
      <c r="C148" s="36"/>
      <c r="D148" s="36"/>
      <c r="E148" s="36"/>
      <c r="F148" s="36"/>
      <c r="G148" s="36"/>
      <c r="H148" s="44">
        <v>18102.68</v>
      </c>
      <c r="I148" s="36"/>
      <c r="J148" s="36"/>
      <c r="K148" s="36"/>
      <c r="L148" s="36"/>
      <c r="M148" s="36"/>
      <c r="N148" s="36"/>
      <c r="O148" s="36"/>
      <c r="P148" s="36"/>
      <c r="Q148" s="37">
        <f t="shared" si="10"/>
        <v>18102.68</v>
      </c>
      <c r="R148" s="15">
        <f aca="true" t="shared" si="11" ref="R148:R154">Q148</f>
        <v>18102.68</v>
      </c>
      <c r="S148" s="71"/>
      <c r="T148" s="39"/>
    </row>
    <row r="149" spans="1:20" s="16" customFormat="1" ht="21.75" customHeight="1">
      <c r="A149" s="38" t="s">
        <v>87</v>
      </c>
      <c r="B149" s="53"/>
      <c r="C149" s="36"/>
      <c r="D149" s="36"/>
      <c r="E149" s="36"/>
      <c r="F149" s="36"/>
      <c r="G149" s="36"/>
      <c r="H149" s="36"/>
      <c r="I149" s="36"/>
      <c r="J149" s="44">
        <v>35640</v>
      </c>
      <c r="K149" s="36"/>
      <c r="L149" s="36"/>
      <c r="M149" s="36"/>
      <c r="N149" s="36"/>
      <c r="O149" s="36"/>
      <c r="P149" s="36"/>
      <c r="Q149" s="37">
        <f t="shared" si="10"/>
        <v>35640</v>
      </c>
      <c r="R149" s="15">
        <f t="shared" si="11"/>
        <v>35640</v>
      </c>
      <c r="S149" s="71"/>
      <c r="T149" s="39"/>
    </row>
    <row r="150" spans="1:20" s="16" customFormat="1" ht="21.75" customHeight="1">
      <c r="A150" s="38" t="s">
        <v>87</v>
      </c>
      <c r="B150" s="53"/>
      <c r="C150" s="36"/>
      <c r="D150" s="36"/>
      <c r="E150" s="36"/>
      <c r="F150" s="36"/>
      <c r="G150" s="36"/>
      <c r="H150" s="36"/>
      <c r="I150" s="36"/>
      <c r="J150" s="44">
        <v>1140.17</v>
      </c>
      <c r="K150" s="36"/>
      <c r="L150" s="36"/>
      <c r="M150" s="36"/>
      <c r="N150" s="36"/>
      <c r="O150" s="36"/>
      <c r="P150" s="36"/>
      <c r="Q150" s="37">
        <f t="shared" si="10"/>
        <v>1140.17</v>
      </c>
      <c r="R150" s="15">
        <f t="shared" si="11"/>
        <v>1140.17</v>
      </c>
      <c r="S150" s="71"/>
      <c r="T150" s="39"/>
    </row>
    <row r="151" spans="1:20" s="16" customFormat="1" ht="21.75" customHeight="1">
      <c r="A151" s="38" t="s">
        <v>68</v>
      </c>
      <c r="B151" s="53"/>
      <c r="C151" s="44">
        <v>461167.71</v>
      </c>
      <c r="D151" s="36"/>
      <c r="E151" s="36"/>
      <c r="F151" s="36"/>
      <c r="G151" s="36"/>
      <c r="H151" s="36"/>
      <c r="I151" s="36"/>
      <c r="J151" s="36"/>
      <c r="K151" s="36"/>
      <c r="L151" s="36"/>
      <c r="M151" s="36"/>
      <c r="N151" s="36"/>
      <c r="O151" s="36"/>
      <c r="P151" s="36"/>
      <c r="Q151" s="37">
        <f t="shared" si="10"/>
        <v>461167.71</v>
      </c>
      <c r="R151" s="15">
        <f t="shared" si="11"/>
        <v>461167.71</v>
      </c>
      <c r="S151" s="71"/>
      <c r="T151" s="39"/>
    </row>
    <row r="152" spans="1:20" s="16" customFormat="1" ht="21.75" customHeight="1">
      <c r="A152" s="38" t="s">
        <v>160</v>
      </c>
      <c r="B152" s="53"/>
      <c r="C152" s="36"/>
      <c r="D152" s="36"/>
      <c r="E152" s="36"/>
      <c r="F152" s="36"/>
      <c r="G152" s="36"/>
      <c r="H152" s="36"/>
      <c r="I152" s="36"/>
      <c r="J152" s="36"/>
      <c r="K152" s="36"/>
      <c r="L152" s="44">
        <v>4985.61</v>
      </c>
      <c r="M152" s="36"/>
      <c r="N152" s="36"/>
      <c r="O152" s="36"/>
      <c r="P152" s="36"/>
      <c r="Q152" s="37">
        <f t="shared" si="10"/>
        <v>4985.61</v>
      </c>
      <c r="R152" s="15">
        <f t="shared" si="11"/>
        <v>4985.61</v>
      </c>
      <c r="S152" s="71"/>
      <c r="T152" s="39"/>
    </row>
    <row r="153" spans="1:20" s="16" customFormat="1" ht="21.75" customHeight="1">
      <c r="A153" s="38" t="s">
        <v>160</v>
      </c>
      <c r="B153" s="53"/>
      <c r="C153" s="36"/>
      <c r="D153" s="36"/>
      <c r="E153" s="36"/>
      <c r="F153" s="36"/>
      <c r="G153" s="36"/>
      <c r="H153" s="36"/>
      <c r="I153" s="36"/>
      <c r="J153" s="36"/>
      <c r="K153" s="36"/>
      <c r="L153" s="44">
        <v>807.47</v>
      </c>
      <c r="M153" s="36"/>
      <c r="N153" s="36"/>
      <c r="O153" s="36"/>
      <c r="P153" s="36"/>
      <c r="Q153" s="37">
        <f t="shared" si="10"/>
        <v>807.47</v>
      </c>
      <c r="R153" s="15">
        <f t="shared" si="11"/>
        <v>807.47</v>
      </c>
      <c r="S153" s="71"/>
      <c r="T153" s="39"/>
    </row>
    <row r="154" spans="1:20" s="16" customFormat="1" ht="21.75" customHeight="1">
      <c r="A154" s="38" t="s">
        <v>100</v>
      </c>
      <c r="B154" s="53"/>
      <c r="C154" s="36"/>
      <c r="D154" s="36"/>
      <c r="E154" s="36"/>
      <c r="F154" s="36"/>
      <c r="G154" s="36"/>
      <c r="H154" s="44">
        <v>150000</v>
      </c>
      <c r="I154" s="36"/>
      <c r="J154" s="36"/>
      <c r="K154" s="36"/>
      <c r="L154" s="36"/>
      <c r="M154" s="36"/>
      <c r="N154" s="36"/>
      <c r="O154" s="36"/>
      <c r="P154" s="36"/>
      <c r="Q154" s="37">
        <f t="shared" si="10"/>
        <v>150000</v>
      </c>
      <c r="R154" s="15">
        <f t="shared" si="11"/>
        <v>150000</v>
      </c>
      <c r="S154" s="71"/>
      <c r="T154" s="39"/>
    </row>
    <row r="155" spans="1:20" s="16" customFormat="1" ht="21.75" customHeight="1">
      <c r="A155" s="38" t="s">
        <v>69</v>
      </c>
      <c r="B155" s="53"/>
      <c r="C155" s="36"/>
      <c r="D155" s="36"/>
      <c r="E155" s="36"/>
      <c r="F155" s="36"/>
      <c r="G155" s="36"/>
      <c r="H155" s="36"/>
      <c r="I155" s="36"/>
      <c r="J155" s="44">
        <v>129819.29</v>
      </c>
      <c r="K155" s="36"/>
      <c r="L155" s="36"/>
      <c r="M155" s="36"/>
      <c r="N155" s="36"/>
      <c r="O155" s="36"/>
      <c r="P155" s="36"/>
      <c r="Q155" s="37">
        <f t="shared" si="10"/>
        <v>129819.29</v>
      </c>
      <c r="R155" s="15">
        <f>SUM(Q155:Q155)</f>
        <v>129819.29</v>
      </c>
      <c r="S155" s="71"/>
      <c r="T155" s="39"/>
    </row>
    <row r="156" spans="1:20" s="16" customFormat="1" ht="21.75" customHeight="1">
      <c r="A156" s="38" t="s">
        <v>92</v>
      </c>
      <c r="B156" s="53"/>
      <c r="C156" s="36"/>
      <c r="D156" s="36"/>
      <c r="E156" s="36"/>
      <c r="F156" s="36"/>
      <c r="G156" s="36"/>
      <c r="H156" s="36"/>
      <c r="I156" s="36"/>
      <c r="J156" s="36"/>
      <c r="K156" s="36"/>
      <c r="L156" s="44">
        <v>30592.72</v>
      </c>
      <c r="M156" s="36"/>
      <c r="N156" s="36"/>
      <c r="O156" s="36"/>
      <c r="P156" s="36"/>
      <c r="Q156" s="37">
        <f t="shared" si="10"/>
        <v>30592.72</v>
      </c>
      <c r="R156" s="15">
        <f aca="true" t="shared" si="12" ref="R156:R164">Q156</f>
        <v>30592.72</v>
      </c>
      <c r="S156" s="71"/>
      <c r="T156" s="39"/>
    </row>
    <row r="157" spans="1:20" s="16" customFormat="1" ht="21.75" customHeight="1">
      <c r="A157" s="38" t="s">
        <v>97</v>
      </c>
      <c r="B157" s="53"/>
      <c r="C157" s="36"/>
      <c r="D157" s="36"/>
      <c r="E157" s="36"/>
      <c r="F157" s="36"/>
      <c r="G157" s="36"/>
      <c r="H157" s="44">
        <v>300000</v>
      </c>
      <c r="I157" s="36"/>
      <c r="J157" s="36"/>
      <c r="K157" s="36"/>
      <c r="L157" s="36"/>
      <c r="M157" s="36"/>
      <c r="N157" s="36"/>
      <c r="O157" s="36"/>
      <c r="P157" s="36"/>
      <c r="Q157" s="37">
        <f t="shared" si="10"/>
        <v>300000</v>
      </c>
      <c r="R157" s="15">
        <f t="shared" si="12"/>
        <v>300000</v>
      </c>
      <c r="S157" s="71"/>
      <c r="T157" s="39"/>
    </row>
    <row r="158" spans="1:20" s="16" customFormat="1" ht="21.75" customHeight="1">
      <c r="A158" s="38" t="s">
        <v>98</v>
      </c>
      <c r="B158" s="53"/>
      <c r="C158" s="36"/>
      <c r="D158" s="36"/>
      <c r="E158" s="36"/>
      <c r="F158" s="36"/>
      <c r="G158" s="36"/>
      <c r="H158" s="44">
        <v>300000</v>
      </c>
      <c r="I158" s="36"/>
      <c r="J158" s="36"/>
      <c r="K158" s="36"/>
      <c r="L158" s="36"/>
      <c r="M158" s="36"/>
      <c r="N158" s="36"/>
      <c r="O158" s="36"/>
      <c r="P158" s="36"/>
      <c r="Q158" s="37">
        <f t="shared" si="10"/>
        <v>300000</v>
      </c>
      <c r="R158" s="15">
        <f t="shared" si="12"/>
        <v>300000</v>
      </c>
      <c r="S158" s="71"/>
      <c r="T158" s="39"/>
    </row>
    <row r="159" spans="1:20" s="16" customFormat="1" ht="21.75" customHeight="1">
      <c r="A159" s="38" t="s">
        <v>104</v>
      </c>
      <c r="B159" s="53"/>
      <c r="C159" s="36"/>
      <c r="D159" s="36"/>
      <c r="E159" s="36"/>
      <c r="F159" s="36"/>
      <c r="G159" s="36"/>
      <c r="H159" s="44">
        <v>150000</v>
      </c>
      <c r="I159" s="36"/>
      <c r="J159" s="36"/>
      <c r="K159" s="36"/>
      <c r="L159" s="36"/>
      <c r="M159" s="36"/>
      <c r="N159" s="36"/>
      <c r="O159" s="36"/>
      <c r="P159" s="36"/>
      <c r="Q159" s="37">
        <f t="shared" si="10"/>
        <v>150000</v>
      </c>
      <c r="R159" s="15">
        <f t="shared" si="12"/>
        <v>150000</v>
      </c>
      <c r="S159" s="71"/>
      <c r="T159" s="39"/>
    </row>
    <row r="160" spans="1:20" s="16" customFormat="1" ht="21.75" customHeight="1">
      <c r="A160" s="38" t="s">
        <v>176</v>
      </c>
      <c r="B160" s="53"/>
      <c r="C160" s="36"/>
      <c r="D160" s="36"/>
      <c r="E160" s="36"/>
      <c r="F160" s="36"/>
      <c r="G160" s="36"/>
      <c r="H160" s="36"/>
      <c r="I160" s="36"/>
      <c r="J160" s="36"/>
      <c r="K160" s="36"/>
      <c r="L160" s="36"/>
      <c r="M160" s="36"/>
      <c r="N160" s="36"/>
      <c r="O160" s="36"/>
      <c r="P160" s="36"/>
      <c r="Q160" s="37">
        <f t="shared" si="10"/>
        <v>0</v>
      </c>
      <c r="R160" s="15">
        <f t="shared" si="12"/>
        <v>0</v>
      </c>
      <c r="S160" s="71"/>
      <c r="T160" s="39"/>
    </row>
    <row r="161" spans="1:20" s="16" customFormat="1" ht="21.75" customHeight="1">
      <c r="A161" s="38" t="s">
        <v>103</v>
      </c>
      <c r="B161" s="53"/>
      <c r="C161" s="36"/>
      <c r="D161" s="36"/>
      <c r="E161" s="36"/>
      <c r="F161" s="36"/>
      <c r="G161" s="36"/>
      <c r="H161" s="44">
        <v>150000</v>
      </c>
      <c r="I161" s="36"/>
      <c r="J161" s="36"/>
      <c r="K161" s="36"/>
      <c r="L161" s="36"/>
      <c r="M161" s="36"/>
      <c r="N161" s="36"/>
      <c r="O161" s="36"/>
      <c r="P161" s="36"/>
      <c r="Q161" s="37">
        <f t="shared" si="10"/>
        <v>150000</v>
      </c>
      <c r="R161" s="15">
        <f t="shared" si="12"/>
        <v>150000</v>
      </c>
      <c r="S161" s="71"/>
      <c r="T161" s="39"/>
    </row>
    <row r="162" spans="1:20" s="16" customFormat="1" ht="21.75" customHeight="1">
      <c r="A162" s="38" t="s">
        <v>159</v>
      </c>
      <c r="B162" s="53"/>
      <c r="C162" s="36"/>
      <c r="D162" s="36"/>
      <c r="E162" s="36"/>
      <c r="F162" s="36"/>
      <c r="G162" s="36"/>
      <c r="H162" s="36"/>
      <c r="I162" s="36"/>
      <c r="J162" s="36"/>
      <c r="K162" s="36"/>
      <c r="L162" s="44">
        <v>24730.42</v>
      </c>
      <c r="M162" s="36"/>
      <c r="N162" s="36"/>
      <c r="O162" s="36"/>
      <c r="P162" s="36"/>
      <c r="Q162" s="37">
        <f t="shared" si="10"/>
        <v>24730.42</v>
      </c>
      <c r="R162" s="15">
        <f t="shared" si="12"/>
        <v>24730.42</v>
      </c>
      <c r="S162" s="71"/>
      <c r="T162" s="39"/>
    </row>
    <row r="163" spans="1:20" s="16" customFormat="1" ht="21.75" customHeight="1">
      <c r="A163" s="38" t="s">
        <v>159</v>
      </c>
      <c r="B163" s="53"/>
      <c r="C163" s="36"/>
      <c r="D163" s="36"/>
      <c r="E163" s="36"/>
      <c r="F163" s="36"/>
      <c r="G163" s="36"/>
      <c r="H163" s="36"/>
      <c r="I163" s="36"/>
      <c r="J163" s="36"/>
      <c r="K163" s="36"/>
      <c r="L163" s="44">
        <v>112038.75</v>
      </c>
      <c r="M163" s="36"/>
      <c r="N163" s="36"/>
      <c r="O163" s="36"/>
      <c r="P163" s="36"/>
      <c r="Q163" s="37">
        <f t="shared" si="10"/>
        <v>112038.75</v>
      </c>
      <c r="R163" s="15">
        <f t="shared" si="12"/>
        <v>112038.75</v>
      </c>
      <c r="S163" s="71"/>
      <c r="T163" s="39"/>
    </row>
    <row r="164" spans="1:20" s="16" customFormat="1" ht="21.75" customHeight="1">
      <c r="A164" s="38" t="s">
        <v>164</v>
      </c>
      <c r="B164" s="53"/>
      <c r="C164" s="36"/>
      <c r="D164" s="36"/>
      <c r="E164" s="36"/>
      <c r="F164" s="36"/>
      <c r="G164" s="36"/>
      <c r="H164" s="36"/>
      <c r="I164" s="36"/>
      <c r="J164" s="36"/>
      <c r="K164" s="44">
        <v>46580</v>
      </c>
      <c r="L164" s="36"/>
      <c r="M164" s="36"/>
      <c r="N164" s="36"/>
      <c r="O164" s="36"/>
      <c r="P164" s="36"/>
      <c r="Q164" s="37">
        <f t="shared" si="10"/>
        <v>46580</v>
      </c>
      <c r="R164" s="15">
        <f t="shared" si="12"/>
        <v>46580</v>
      </c>
      <c r="S164" s="71"/>
      <c r="T164" s="39"/>
    </row>
    <row r="165" spans="1:20" s="16" customFormat="1" ht="21.75" customHeight="1">
      <c r="A165" s="38" t="s">
        <v>70</v>
      </c>
      <c r="B165" s="53"/>
      <c r="C165" s="44">
        <v>405974.55</v>
      </c>
      <c r="D165" s="36"/>
      <c r="E165" s="36"/>
      <c r="F165" s="36"/>
      <c r="G165" s="36"/>
      <c r="H165" s="36"/>
      <c r="I165" s="36"/>
      <c r="J165" s="36"/>
      <c r="K165" s="36"/>
      <c r="L165" s="36"/>
      <c r="M165" s="36"/>
      <c r="N165" s="36"/>
      <c r="O165" s="36"/>
      <c r="P165" s="36"/>
      <c r="Q165" s="37">
        <f t="shared" si="10"/>
        <v>405974.55</v>
      </c>
      <c r="R165" s="15">
        <f>SUM(Q165:Q165)</f>
        <v>405974.55</v>
      </c>
      <c r="S165" s="71"/>
      <c r="T165" s="39"/>
    </row>
    <row r="166" spans="1:20" s="16" customFormat="1" ht="21.75" customHeight="1">
      <c r="A166" s="38" t="s">
        <v>71</v>
      </c>
      <c r="B166" s="53"/>
      <c r="C166" s="36"/>
      <c r="D166" s="36"/>
      <c r="E166" s="36"/>
      <c r="F166" s="36"/>
      <c r="G166" s="36"/>
      <c r="H166" s="36"/>
      <c r="I166" s="36"/>
      <c r="J166" s="44">
        <v>38000</v>
      </c>
      <c r="K166" s="36"/>
      <c r="L166" s="36"/>
      <c r="M166" s="36"/>
      <c r="N166" s="36"/>
      <c r="O166" s="36"/>
      <c r="P166" s="36"/>
      <c r="Q166" s="37">
        <f t="shared" si="10"/>
        <v>38000</v>
      </c>
      <c r="R166" s="15">
        <f>SUM(Q166:Q167)</f>
        <v>46000</v>
      </c>
      <c r="S166" s="71"/>
      <c r="T166" s="39"/>
    </row>
    <row r="167" spans="1:20" s="16" customFormat="1" ht="21.75" customHeight="1">
      <c r="A167" s="38" t="s">
        <v>71</v>
      </c>
      <c r="B167" s="53"/>
      <c r="C167" s="36"/>
      <c r="D167" s="36"/>
      <c r="E167" s="36"/>
      <c r="F167" s="36"/>
      <c r="G167" s="36"/>
      <c r="H167" s="36"/>
      <c r="I167" s="36"/>
      <c r="J167" s="44">
        <v>8000</v>
      </c>
      <c r="K167" s="36"/>
      <c r="L167" s="36"/>
      <c r="M167" s="36"/>
      <c r="N167" s="36"/>
      <c r="O167" s="36"/>
      <c r="P167" s="36"/>
      <c r="Q167" s="37">
        <f aca="true" t="shared" si="13" ref="Q167:Q206">SUM(B167:P167)</f>
        <v>8000</v>
      </c>
      <c r="R167" s="15"/>
      <c r="S167" s="71"/>
      <c r="T167" s="39"/>
    </row>
    <row r="168" spans="1:20" s="16" customFormat="1" ht="21.75" customHeight="1">
      <c r="A168" s="38" t="s">
        <v>84</v>
      </c>
      <c r="B168" s="67">
        <v>2102985.91</v>
      </c>
      <c r="C168" s="44">
        <v>527074.2</v>
      </c>
      <c r="D168" s="36"/>
      <c r="E168" s="36"/>
      <c r="F168" s="36"/>
      <c r="G168" s="44">
        <v>659910.28</v>
      </c>
      <c r="H168" s="36"/>
      <c r="I168" s="36"/>
      <c r="J168" s="36"/>
      <c r="K168" s="36"/>
      <c r="L168" s="36"/>
      <c r="M168" s="36"/>
      <c r="N168" s="36"/>
      <c r="O168" s="36"/>
      <c r="P168" s="36"/>
      <c r="Q168" s="37">
        <f t="shared" si="13"/>
        <v>3289970.3900000006</v>
      </c>
      <c r="R168" s="15">
        <f>SUM(Q168:Q170)</f>
        <v>5794353.620000001</v>
      </c>
      <c r="S168" s="71"/>
      <c r="T168" s="39"/>
    </row>
    <row r="169" spans="1:20" s="16" customFormat="1" ht="21.75" customHeight="1">
      <c r="A169" s="38" t="s">
        <v>84</v>
      </c>
      <c r="B169" s="53"/>
      <c r="C169" s="44">
        <v>100000</v>
      </c>
      <c r="D169" s="36"/>
      <c r="E169" s="36"/>
      <c r="F169" s="36"/>
      <c r="G169" s="36"/>
      <c r="H169" s="36"/>
      <c r="I169" s="36"/>
      <c r="J169" s="36"/>
      <c r="K169" s="36"/>
      <c r="L169" s="36"/>
      <c r="M169" s="36"/>
      <c r="N169" s="36"/>
      <c r="O169" s="36"/>
      <c r="P169" s="36"/>
      <c r="Q169" s="37">
        <f t="shared" si="13"/>
        <v>100000</v>
      </c>
      <c r="R169" s="15"/>
      <c r="S169" s="71"/>
      <c r="T169" s="39"/>
    </row>
    <row r="170" spans="1:20" s="16" customFormat="1" ht="21.75" customHeight="1">
      <c r="A170" s="38" t="s">
        <v>72</v>
      </c>
      <c r="B170" s="53"/>
      <c r="C170" s="44">
        <v>2404383.23</v>
      </c>
      <c r="D170" s="36"/>
      <c r="E170" s="36"/>
      <c r="F170" s="36"/>
      <c r="G170" s="36"/>
      <c r="H170" s="36"/>
      <c r="I170" s="36"/>
      <c r="J170" s="36"/>
      <c r="K170" s="36"/>
      <c r="L170" s="36"/>
      <c r="M170" s="36"/>
      <c r="N170" s="36"/>
      <c r="O170" s="36"/>
      <c r="P170" s="36"/>
      <c r="Q170" s="37">
        <f t="shared" si="13"/>
        <v>2404383.23</v>
      </c>
      <c r="R170" s="15"/>
      <c r="S170" s="71"/>
      <c r="T170" s="39"/>
    </row>
    <row r="171" spans="1:20" s="16" customFormat="1" ht="21.75" customHeight="1">
      <c r="A171" s="60" t="s">
        <v>195</v>
      </c>
      <c r="B171" s="53"/>
      <c r="C171" s="36"/>
      <c r="D171" s="36"/>
      <c r="E171" s="36"/>
      <c r="F171" s="36"/>
      <c r="G171" s="36"/>
      <c r="H171" s="36"/>
      <c r="I171" s="36"/>
      <c r="J171" s="44">
        <v>1430.6</v>
      </c>
      <c r="K171" s="36"/>
      <c r="L171" s="36"/>
      <c r="M171" s="36"/>
      <c r="N171" s="36"/>
      <c r="O171" s="36"/>
      <c r="P171" s="36"/>
      <c r="Q171" s="37">
        <f t="shared" si="13"/>
        <v>1430.6</v>
      </c>
      <c r="R171" s="15">
        <f>Q171</f>
        <v>1430.6</v>
      </c>
      <c r="S171" s="71"/>
      <c r="T171" s="39"/>
    </row>
    <row r="172" spans="1:20" s="16" customFormat="1" ht="21.75" customHeight="1">
      <c r="A172" s="38" t="s">
        <v>95</v>
      </c>
      <c r="B172" s="67">
        <v>844632.97</v>
      </c>
      <c r="C172" s="36"/>
      <c r="D172" s="36"/>
      <c r="E172" s="36"/>
      <c r="F172" s="36"/>
      <c r="G172" s="36"/>
      <c r="H172" s="36"/>
      <c r="I172" s="36"/>
      <c r="J172" s="36"/>
      <c r="K172" s="36"/>
      <c r="L172" s="36"/>
      <c r="M172" s="36"/>
      <c r="N172" s="36"/>
      <c r="O172" s="36"/>
      <c r="P172" s="36"/>
      <c r="Q172" s="37">
        <f t="shared" si="13"/>
        <v>844632.97</v>
      </c>
      <c r="R172" s="15">
        <f>Q172</f>
        <v>844632.97</v>
      </c>
      <c r="S172" s="71"/>
      <c r="T172" s="39"/>
    </row>
    <row r="173" spans="1:20" s="16" customFormat="1" ht="21.75" customHeight="1">
      <c r="A173" s="38" t="s">
        <v>73</v>
      </c>
      <c r="B173" s="53"/>
      <c r="C173" s="44">
        <v>1169547.24</v>
      </c>
      <c r="D173" s="36"/>
      <c r="E173" s="36"/>
      <c r="F173" s="36"/>
      <c r="G173" s="36"/>
      <c r="H173" s="36"/>
      <c r="I173" s="36"/>
      <c r="J173" s="36"/>
      <c r="K173" s="36"/>
      <c r="L173" s="36"/>
      <c r="M173" s="36"/>
      <c r="N173" s="36"/>
      <c r="O173" s="36"/>
      <c r="P173" s="36"/>
      <c r="Q173" s="37">
        <f t="shared" si="13"/>
        <v>1169547.24</v>
      </c>
      <c r="R173" s="15">
        <f>SUM(Q173:Q173)</f>
        <v>1169547.24</v>
      </c>
      <c r="S173" s="71"/>
      <c r="T173" s="39"/>
    </row>
    <row r="174" spans="1:20" s="16" customFormat="1" ht="21.75" customHeight="1">
      <c r="A174" s="38" t="s">
        <v>74</v>
      </c>
      <c r="B174" s="53"/>
      <c r="C174" s="36"/>
      <c r="D174" s="36"/>
      <c r="E174" s="36"/>
      <c r="F174" s="36"/>
      <c r="G174" s="36"/>
      <c r="H174" s="36"/>
      <c r="I174" s="36"/>
      <c r="J174" s="44">
        <v>10400</v>
      </c>
      <c r="K174" s="36"/>
      <c r="L174" s="36"/>
      <c r="M174" s="36"/>
      <c r="N174" s="36"/>
      <c r="O174" s="36"/>
      <c r="P174" s="36"/>
      <c r="Q174" s="37">
        <f t="shared" si="13"/>
        <v>10400</v>
      </c>
      <c r="R174" s="15">
        <f>SUM(Q174:Q174)</f>
        <v>10400</v>
      </c>
      <c r="S174" s="71"/>
      <c r="T174" s="39"/>
    </row>
    <row r="175" spans="1:20" s="16" customFormat="1" ht="21.75" customHeight="1">
      <c r="A175" s="58" t="s">
        <v>75</v>
      </c>
      <c r="B175" s="53"/>
      <c r="C175" s="36"/>
      <c r="D175" s="36"/>
      <c r="E175" s="36"/>
      <c r="F175" s="36"/>
      <c r="G175" s="36"/>
      <c r="H175" s="36"/>
      <c r="I175" s="36"/>
      <c r="J175" s="44">
        <v>8350.29</v>
      </c>
      <c r="K175" s="36"/>
      <c r="L175" s="36"/>
      <c r="M175" s="36"/>
      <c r="N175" s="36"/>
      <c r="O175" s="36"/>
      <c r="P175" s="36"/>
      <c r="Q175" s="37">
        <f t="shared" si="13"/>
        <v>8350.29</v>
      </c>
      <c r="R175" s="15">
        <f>SUM(Q175:Q175)</f>
        <v>8350.29</v>
      </c>
      <c r="S175" s="71"/>
      <c r="T175" s="39"/>
    </row>
    <row r="176" spans="1:20" s="16" customFormat="1" ht="21.75" customHeight="1">
      <c r="A176" s="38" t="s">
        <v>184</v>
      </c>
      <c r="B176" s="53"/>
      <c r="C176" s="36"/>
      <c r="D176" s="36"/>
      <c r="E176" s="36"/>
      <c r="F176" s="36"/>
      <c r="G176" s="36"/>
      <c r="H176" s="36"/>
      <c r="I176" s="36"/>
      <c r="J176" s="36"/>
      <c r="K176" s="36"/>
      <c r="L176" s="36"/>
      <c r="M176" s="36"/>
      <c r="N176" s="36"/>
      <c r="O176" s="36"/>
      <c r="P176" s="36"/>
      <c r="Q176" s="37">
        <f t="shared" si="13"/>
        <v>0</v>
      </c>
      <c r="R176" s="15">
        <f aca="true" t="shared" si="14" ref="R176:R181">Q176</f>
        <v>0</v>
      </c>
      <c r="S176" s="71"/>
      <c r="T176" s="39"/>
    </row>
    <row r="177" spans="1:20" s="16" customFormat="1" ht="21.75" customHeight="1">
      <c r="A177" s="38" t="s">
        <v>88</v>
      </c>
      <c r="B177" s="53"/>
      <c r="C177" s="36"/>
      <c r="D177" s="36"/>
      <c r="E177" s="36"/>
      <c r="F177" s="36"/>
      <c r="G177" s="36"/>
      <c r="H177" s="36"/>
      <c r="I177" s="36"/>
      <c r="J177" s="44">
        <v>99800</v>
      </c>
      <c r="K177" s="36"/>
      <c r="L177" s="36"/>
      <c r="M177" s="36"/>
      <c r="N177" s="36"/>
      <c r="O177" s="36"/>
      <c r="P177" s="36"/>
      <c r="Q177" s="37">
        <f t="shared" si="13"/>
        <v>99800</v>
      </c>
      <c r="R177" s="15">
        <f t="shared" si="14"/>
        <v>99800</v>
      </c>
      <c r="S177" s="71"/>
      <c r="T177" s="39"/>
    </row>
    <row r="178" spans="1:20" s="16" customFormat="1" ht="21.75" customHeight="1">
      <c r="A178" s="38" t="s">
        <v>178</v>
      </c>
      <c r="B178" s="53"/>
      <c r="C178" s="36"/>
      <c r="D178" s="36"/>
      <c r="E178" s="36"/>
      <c r="F178" s="36"/>
      <c r="G178" s="36"/>
      <c r="H178" s="36"/>
      <c r="I178" s="36"/>
      <c r="J178" s="36"/>
      <c r="K178" s="36"/>
      <c r="L178" s="36"/>
      <c r="M178" s="36"/>
      <c r="N178" s="36"/>
      <c r="O178" s="36"/>
      <c r="P178" s="36"/>
      <c r="Q178" s="37">
        <f t="shared" si="13"/>
        <v>0</v>
      </c>
      <c r="R178" s="15">
        <f t="shared" si="14"/>
        <v>0</v>
      </c>
      <c r="S178" s="71"/>
      <c r="T178" s="39"/>
    </row>
    <row r="179" spans="1:20" s="16" customFormat="1" ht="21.75" customHeight="1">
      <c r="A179" s="38" t="s">
        <v>161</v>
      </c>
      <c r="B179" s="53"/>
      <c r="C179" s="36"/>
      <c r="D179" s="36"/>
      <c r="E179" s="36"/>
      <c r="F179" s="36"/>
      <c r="G179" s="36"/>
      <c r="H179" s="36"/>
      <c r="I179" s="36"/>
      <c r="J179" s="36"/>
      <c r="K179" s="36"/>
      <c r="L179" s="44">
        <v>62559.26</v>
      </c>
      <c r="M179" s="36"/>
      <c r="N179" s="36"/>
      <c r="O179" s="36"/>
      <c r="P179" s="36"/>
      <c r="Q179" s="37">
        <f t="shared" si="13"/>
        <v>62559.26</v>
      </c>
      <c r="R179" s="15">
        <f t="shared" si="14"/>
        <v>62559.26</v>
      </c>
      <c r="S179" s="71"/>
      <c r="T179" s="39"/>
    </row>
    <row r="180" spans="1:20" s="16" customFormat="1" ht="21.75" customHeight="1">
      <c r="A180" s="38" t="s">
        <v>161</v>
      </c>
      <c r="B180" s="53"/>
      <c r="C180" s="36"/>
      <c r="D180" s="36"/>
      <c r="E180" s="36"/>
      <c r="F180" s="36"/>
      <c r="G180" s="36"/>
      <c r="H180" s="36"/>
      <c r="I180" s="36"/>
      <c r="J180" s="36"/>
      <c r="K180" s="36"/>
      <c r="L180" s="44">
        <v>10143.95</v>
      </c>
      <c r="M180" s="36"/>
      <c r="N180" s="36"/>
      <c r="O180" s="36"/>
      <c r="P180" s="36"/>
      <c r="Q180" s="37">
        <f t="shared" si="13"/>
        <v>10143.95</v>
      </c>
      <c r="R180" s="15">
        <f t="shared" si="14"/>
        <v>10143.95</v>
      </c>
      <c r="S180" s="71"/>
      <c r="T180" s="39"/>
    </row>
    <row r="181" spans="1:20" s="16" customFormat="1" ht="21.75" customHeight="1">
      <c r="A181" s="38" t="s">
        <v>190</v>
      </c>
      <c r="B181" s="53"/>
      <c r="C181" s="36"/>
      <c r="D181" s="36"/>
      <c r="E181" s="36"/>
      <c r="F181" s="36"/>
      <c r="G181" s="36"/>
      <c r="H181" s="36"/>
      <c r="I181" s="36"/>
      <c r="J181" s="36"/>
      <c r="K181" s="36"/>
      <c r="L181" s="36"/>
      <c r="M181" s="36"/>
      <c r="N181" s="36"/>
      <c r="O181" s="36"/>
      <c r="P181" s="36"/>
      <c r="Q181" s="37">
        <f t="shared" si="13"/>
        <v>0</v>
      </c>
      <c r="R181" s="15">
        <f t="shared" si="14"/>
        <v>0</v>
      </c>
      <c r="S181" s="71"/>
      <c r="T181" s="39"/>
    </row>
    <row r="182" spans="1:20" s="16" customFormat="1" ht="21.75" customHeight="1">
      <c r="A182" s="38" t="s">
        <v>76</v>
      </c>
      <c r="B182" s="53"/>
      <c r="C182" s="36"/>
      <c r="D182" s="36"/>
      <c r="E182" s="36"/>
      <c r="F182" s="36"/>
      <c r="G182" s="36"/>
      <c r="H182" s="36"/>
      <c r="I182" s="36"/>
      <c r="J182" s="44">
        <v>147007.36</v>
      </c>
      <c r="K182" s="36"/>
      <c r="L182" s="36"/>
      <c r="M182" s="36"/>
      <c r="N182" s="36"/>
      <c r="O182" s="36"/>
      <c r="P182" s="36"/>
      <c r="Q182" s="37">
        <f t="shared" si="13"/>
        <v>147007.36</v>
      </c>
      <c r="R182" s="15">
        <f>Q183+Q182</f>
        <v>148159.55</v>
      </c>
      <c r="S182" s="71"/>
      <c r="T182" s="39"/>
    </row>
    <row r="183" spans="1:20" s="16" customFormat="1" ht="21.75" customHeight="1">
      <c r="A183" s="59" t="s">
        <v>77</v>
      </c>
      <c r="B183" s="53"/>
      <c r="C183" s="36"/>
      <c r="D183" s="36"/>
      <c r="E183" s="36"/>
      <c r="F183" s="36"/>
      <c r="G183" s="36"/>
      <c r="H183" s="36"/>
      <c r="I183" s="36"/>
      <c r="J183" s="44">
        <v>1152.19</v>
      </c>
      <c r="K183" s="36"/>
      <c r="L183" s="36"/>
      <c r="M183" s="36"/>
      <c r="N183" s="36"/>
      <c r="O183" s="36"/>
      <c r="P183" s="36"/>
      <c r="Q183" s="37">
        <f t="shared" si="13"/>
        <v>1152.19</v>
      </c>
      <c r="R183" s="15"/>
      <c r="S183" s="71"/>
      <c r="T183" s="39"/>
    </row>
    <row r="184" spans="1:20" s="16" customFormat="1" ht="21.75" customHeight="1">
      <c r="A184" s="59" t="s">
        <v>211</v>
      </c>
      <c r="B184" s="53"/>
      <c r="C184" s="36"/>
      <c r="D184" s="36"/>
      <c r="E184" s="36"/>
      <c r="F184" s="36"/>
      <c r="G184" s="36"/>
      <c r="H184" s="36"/>
      <c r="I184" s="36"/>
      <c r="J184" s="36"/>
      <c r="K184" s="44">
        <v>200000</v>
      </c>
      <c r="L184" s="36"/>
      <c r="M184" s="44">
        <v>200000</v>
      </c>
      <c r="N184" s="36"/>
      <c r="O184" s="36"/>
      <c r="P184" s="36"/>
      <c r="Q184" s="37">
        <f t="shared" si="13"/>
        <v>400000</v>
      </c>
      <c r="R184" s="15">
        <f>Q184</f>
        <v>400000</v>
      </c>
      <c r="S184" s="71"/>
      <c r="T184" s="39"/>
    </row>
    <row r="185" spans="1:20" s="16" customFormat="1" ht="21.75" customHeight="1">
      <c r="A185" s="59" t="s">
        <v>219</v>
      </c>
      <c r="B185" s="53"/>
      <c r="C185" s="36"/>
      <c r="D185" s="36"/>
      <c r="E185" s="36"/>
      <c r="F185" s="36"/>
      <c r="G185" s="36"/>
      <c r="H185" s="36"/>
      <c r="I185" s="36"/>
      <c r="J185" s="36"/>
      <c r="K185" s="44">
        <v>200000</v>
      </c>
      <c r="L185" s="36"/>
      <c r="M185" s="44">
        <v>200000</v>
      </c>
      <c r="N185" s="36"/>
      <c r="O185" s="36"/>
      <c r="P185" s="36"/>
      <c r="Q185" s="37">
        <f t="shared" si="13"/>
        <v>400000</v>
      </c>
      <c r="R185" s="15">
        <f aca="true" t="shared" si="15" ref="R185:R206">Q185</f>
        <v>400000</v>
      </c>
      <c r="S185" s="71"/>
      <c r="T185" s="39"/>
    </row>
    <row r="186" spans="1:20" s="16" customFormat="1" ht="21.75" customHeight="1">
      <c r="A186" s="59" t="s">
        <v>49</v>
      </c>
      <c r="B186" s="53"/>
      <c r="C186" s="36"/>
      <c r="D186" s="36"/>
      <c r="E186" s="36"/>
      <c r="F186" s="36"/>
      <c r="G186" s="36"/>
      <c r="H186" s="36"/>
      <c r="I186" s="36"/>
      <c r="J186" s="36"/>
      <c r="K186" s="44">
        <v>162600</v>
      </c>
      <c r="L186" s="36"/>
      <c r="M186" s="44">
        <v>162600</v>
      </c>
      <c r="N186" s="36"/>
      <c r="O186" s="36"/>
      <c r="P186" s="36"/>
      <c r="Q186" s="37">
        <f t="shared" si="13"/>
        <v>325200</v>
      </c>
      <c r="R186" s="15">
        <f t="shared" si="15"/>
        <v>325200</v>
      </c>
      <c r="S186" s="71"/>
      <c r="T186" s="39"/>
    </row>
    <row r="187" spans="1:20" s="16" customFormat="1" ht="21.75" customHeight="1">
      <c r="A187" s="59" t="s">
        <v>220</v>
      </c>
      <c r="B187" s="53"/>
      <c r="C187" s="36"/>
      <c r="D187" s="36"/>
      <c r="E187" s="36"/>
      <c r="F187" s="36"/>
      <c r="G187" s="36"/>
      <c r="H187" s="36"/>
      <c r="I187" s="36"/>
      <c r="J187" s="36"/>
      <c r="K187" s="44">
        <v>199132.5</v>
      </c>
      <c r="L187" s="36"/>
      <c r="M187" s="44">
        <v>199132.5</v>
      </c>
      <c r="N187" s="36"/>
      <c r="O187" s="36"/>
      <c r="P187" s="36"/>
      <c r="Q187" s="37">
        <f t="shared" si="13"/>
        <v>398265</v>
      </c>
      <c r="R187" s="15">
        <f t="shared" si="15"/>
        <v>398265</v>
      </c>
      <c r="S187" s="71"/>
      <c r="T187" s="39"/>
    </row>
    <row r="188" spans="1:20" s="16" customFormat="1" ht="21.75" customHeight="1">
      <c r="A188" s="59" t="s">
        <v>221</v>
      </c>
      <c r="B188" s="53"/>
      <c r="C188" s="36"/>
      <c r="D188" s="36"/>
      <c r="E188" s="36"/>
      <c r="F188" s="36"/>
      <c r="G188" s="36"/>
      <c r="H188" s="36"/>
      <c r="I188" s="36"/>
      <c r="J188" s="36"/>
      <c r="K188" s="44">
        <v>200000</v>
      </c>
      <c r="L188" s="36"/>
      <c r="M188" s="44">
        <v>200000</v>
      </c>
      <c r="N188" s="36"/>
      <c r="O188" s="36"/>
      <c r="P188" s="36"/>
      <c r="Q188" s="37">
        <f t="shared" si="13"/>
        <v>400000</v>
      </c>
      <c r="R188" s="15">
        <f t="shared" si="15"/>
        <v>400000</v>
      </c>
      <c r="S188" s="71"/>
      <c r="T188" s="39"/>
    </row>
    <row r="189" spans="1:20" s="16" customFormat="1" ht="21.75" customHeight="1">
      <c r="A189" s="59" t="s">
        <v>212</v>
      </c>
      <c r="B189" s="53"/>
      <c r="C189" s="36"/>
      <c r="D189" s="36"/>
      <c r="E189" s="36"/>
      <c r="F189" s="36"/>
      <c r="G189" s="36"/>
      <c r="H189" s="36"/>
      <c r="I189" s="36"/>
      <c r="J189" s="36"/>
      <c r="K189" s="44">
        <v>200000</v>
      </c>
      <c r="L189" s="36"/>
      <c r="M189" s="44">
        <v>200000</v>
      </c>
      <c r="N189" s="36"/>
      <c r="O189" s="36"/>
      <c r="P189" s="36"/>
      <c r="Q189" s="37">
        <f t="shared" si="13"/>
        <v>400000</v>
      </c>
      <c r="R189" s="15">
        <f t="shared" si="15"/>
        <v>400000</v>
      </c>
      <c r="S189" s="71"/>
      <c r="T189" s="39"/>
    </row>
    <row r="190" spans="1:20" s="16" customFormat="1" ht="21.75" customHeight="1">
      <c r="A190" s="59" t="s">
        <v>213</v>
      </c>
      <c r="B190" s="53"/>
      <c r="C190" s="36"/>
      <c r="D190" s="36"/>
      <c r="E190" s="36"/>
      <c r="F190" s="36"/>
      <c r="G190" s="36"/>
      <c r="H190" s="36"/>
      <c r="I190" s="36"/>
      <c r="J190" s="36"/>
      <c r="K190" s="44">
        <v>200000</v>
      </c>
      <c r="L190" s="36"/>
      <c r="M190" s="44">
        <v>200000</v>
      </c>
      <c r="N190" s="36"/>
      <c r="O190" s="36"/>
      <c r="P190" s="36"/>
      <c r="Q190" s="37">
        <f t="shared" si="13"/>
        <v>400000</v>
      </c>
      <c r="R190" s="15">
        <f t="shared" si="15"/>
        <v>400000</v>
      </c>
      <c r="S190" s="71"/>
      <c r="T190" s="39"/>
    </row>
    <row r="191" spans="1:20" s="16" customFormat="1" ht="21.75" customHeight="1">
      <c r="A191" s="59" t="s">
        <v>214</v>
      </c>
      <c r="B191" s="53"/>
      <c r="C191" s="36"/>
      <c r="D191" s="36"/>
      <c r="E191" s="36"/>
      <c r="F191" s="36"/>
      <c r="G191" s="36"/>
      <c r="H191" s="36"/>
      <c r="I191" s="36"/>
      <c r="J191" s="36"/>
      <c r="K191" s="44">
        <v>200000</v>
      </c>
      <c r="L191" s="36"/>
      <c r="M191" s="44">
        <v>200000</v>
      </c>
      <c r="N191" s="36"/>
      <c r="O191" s="36"/>
      <c r="P191" s="36"/>
      <c r="Q191" s="37">
        <f t="shared" si="13"/>
        <v>400000</v>
      </c>
      <c r="R191" s="15">
        <f t="shared" si="15"/>
        <v>400000</v>
      </c>
      <c r="S191" s="71"/>
      <c r="T191" s="39"/>
    </row>
    <row r="192" spans="1:20" s="16" customFormat="1" ht="21.75" customHeight="1">
      <c r="A192" s="59" t="s">
        <v>222</v>
      </c>
      <c r="B192" s="53"/>
      <c r="C192" s="36"/>
      <c r="D192" s="36"/>
      <c r="E192" s="36"/>
      <c r="F192" s="36"/>
      <c r="G192" s="36"/>
      <c r="H192" s="36"/>
      <c r="I192" s="36"/>
      <c r="J192" s="36"/>
      <c r="K192" s="44">
        <v>200000</v>
      </c>
      <c r="L192" s="36"/>
      <c r="M192" s="44">
        <v>200000</v>
      </c>
      <c r="N192" s="36"/>
      <c r="O192" s="36"/>
      <c r="P192" s="36"/>
      <c r="Q192" s="37">
        <f t="shared" si="13"/>
        <v>400000</v>
      </c>
      <c r="R192" s="15">
        <f t="shared" si="15"/>
        <v>400000</v>
      </c>
      <c r="S192" s="71"/>
      <c r="T192" s="39"/>
    </row>
    <row r="193" spans="1:20" s="16" customFormat="1" ht="21.75" customHeight="1">
      <c r="A193" s="59" t="s">
        <v>213</v>
      </c>
      <c r="B193" s="53"/>
      <c r="C193" s="36"/>
      <c r="D193" s="36"/>
      <c r="E193" s="36"/>
      <c r="F193" s="36"/>
      <c r="G193" s="36"/>
      <c r="H193" s="36"/>
      <c r="I193" s="36"/>
      <c r="J193" s="36"/>
      <c r="K193" s="44">
        <v>200000</v>
      </c>
      <c r="L193" s="36"/>
      <c r="M193" s="44">
        <v>200000</v>
      </c>
      <c r="N193" s="36"/>
      <c r="O193" s="36"/>
      <c r="P193" s="36"/>
      <c r="Q193" s="37">
        <f t="shared" si="13"/>
        <v>400000</v>
      </c>
      <c r="R193" s="15">
        <f t="shared" si="15"/>
        <v>400000</v>
      </c>
      <c r="S193" s="71"/>
      <c r="T193" s="39"/>
    </row>
    <row r="194" spans="1:20" s="16" customFormat="1" ht="21.75" customHeight="1">
      <c r="A194" s="59" t="s">
        <v>215</v>
      </c>
      <c r="B194" s="53"/>
      <c r="C194" s="36"/>
      <c r="D194" s="36"/>
      <c r="E194" s="36"/>
      <c r="F194" s="36"/>
      <c r="G194" s="36"/>
      <c r="H194" s="36"/>
      <c r="I194" s="36"/>
      <c r="J194" s="36"/>
      <c r="K194" s="44">
        <v>60000</v>
      </c>
      <c r="L194" s="36"/>
      <c r="M194" s="44">
        <v>60000</v>
      </c>
      <c r="N194" s="36"/>
      <c r="O194" s="36"/>
      <c r="P194" s="36"/>
      <c r="Q194" s="37">
        <f t="shared" si="13"/>
        <v>120000</v>
      </c>
      <c r="R194" s="15">
        <f t="shared" si="15"/>
        <v>120000</v>
      </c>
      <c r="S194" s="71"/>
      <c r="T194" s="39"/>
    </row>
    <row r="195" spans="1:20" s="16" customFormat="1" ht="21.75" customHeight="1">
      <c r="A195" s="59" t="s">
        <v>85</v>
      </c>
      <c r="B195" s="53"/>
      <c r="C195" s="36"/>
      <c r="D195" s="36"/>
      <c r="E195" s="36"/>
      <c r="F195" s="36"/>
      <c r="G195" s="36"/>
      <c r="H195" s="36"/>
      <c r="I195" s="36"/>
      <c r="J195" s="36"/>
      <c r="K195" s="44">
        <v>200000</v>
      </c>
      <c r="L195" s="36"/>
      <c r="M195" s="44">
        <v>200000</v>
      </c>
      <c r="N195" s="36"/>
      <c r="O195" s="36"/>
      <c r="P195" s="36"/>
      <c r="Q195" s="37">
        <f t="shared" si="13"/>
        <v>400000</v>
      </c>
      <c r="R195" s="15">
        <f t="shared" si="15"/>
        <v>400000</v>
      </c>
      <c r="S195" s="71"/>
      <c r="T195" s="39"/>
    </row>
    <row r="196" spans="1:20" s="16" customFormat="1" ht="21.75" customHeight="1">
      <c r="A196" s="59" t="s">
        <v>223</v>
      </c>
      <c r="B196" s="53"/>
      <c r="C196" s="36"/>
      <c r="D196" s="36"/>
      <c r="E196" s="36"/>
      <c r="F196" s="36"/>
      <c r="G196" s="36"/>
      <c r="H196" s="36"/>
      <c r="I196" s="36"/>
      <c r="J196" s="36"/>
      <c r="K196" s="44">
        <v>199998.75</v>
      </c>
      <c r="L196" s="36"/>
      <c r="M196" s="44">
        <v>199998.75</v>
      </c>
      <c r="N196" s="36"/>
      <c r="O196" s="36"/>
      <c r="P196" s="36"/>
      <c r="Q196" s="37">
        <f t="shared" si="13"/>
        <v>399997.5</v>
      </c>
      <c r="R196" s="15">
        <f t="shared" si="15"/>
        <v>399997.5</v>
      </c>
      <c r="S196" s="71"/>
      <c r="T196" s="39"/>
    </row>
    <row r="197" spans="1:20" s="16" customFormat="1" ht="21.75" customHeight="1">
      <c r="A197" s="59" t="s">
        <v>224</v>
      </c>
      <c r="B197" s="53"/>
      <c r="C197" s="36"/>
      <c r="D197" s="36"/>
      <c r="E197" s="36"/>
      <c r="F197" s="36"/>
      <c r="G197" s="36"/>
      <c r="H197" s="36"/>
      <c r="I197" s="36"/>
      <c r="J197" s="36"/>
      <c r="K197" s="44">
        <v>31990</v>
      </c>
      <c r="L197" s="36"/>
      <c r="M197" s="44">
        <v>31990</v>
      </c>
      <c r="N197" s="36"/>
      <c r="O197" s="36"/>
      <c r="P197" s="36"/>
      <c r="Q197" s="37">
        <f t="shared" si="13"/>
        <v>63980</v>
      </c>
      <c r="R197" s="15">
        <f t="shared" si="15"/>
        <v>63980</v>
      </c>
      <c r="S197" s="71"/>
      <c r="T197" s="39"/>
    </row>
    <row r="198" spans="1:20" s="16" customFormat="1" ht="21.75" customHeight="1">
      <c r="A198" s="59" t="s">
        <v>216</v>
      </c>
      <c r="B198" s="53"/>
      <c r="C198" s="36"/>
      <c r="D198" s="36"/>
      <c r="E198" s="36"/>
      <c r="F198" s="36"/>
      <c r="G198" s="36"/>
      <c r="H198" s="36"/>
      <c r="I198" s="36"/>
      <c r="J198" s="36"/>
      <c r="K198" s="44">
        <v>148490</v>
      </c>
      <c r="L198" s="36"/>
      <c r="M198" s="44">
        <v>148490</v>
      </c>
      <c r="N198" s="36"/>
      <c r="O198" s="36"/>
      <c r="P198" s="36"/>
      <c r="Q198" s="37">
        <f t="shared" si="13"/>
        <v>296980</v>
      </c>
      <c r="R198" s="15">
        <f t="shared" si="15"/>
        <v>296980</v>
      </c>
      <c r="S198" s="71"/>
      <c r="T198" s="39"/>
    </row>
    <row r="199" spans="1:20" s="16" customFormat="1" ht="21.75" customHeight="1">
      <c r="A199" s="59" t="s">
        <v>217</v>
      </c>
      <c r="B199" s="53"/>
      <c r="C199" s="36"/>
      <c r="D199" s="36"/>
      <c r="E199" s="36"/>
      <c r="F199" s="36"/>
      <c r="G199" s="36"/>
      <c r="H199" s="36"/>
      <c r="I199" s="36"/>
      <c r="J199" s="36"/>
      <c r="K199" s="44">
        <v>200000</v>
      </c>
      <c r="L199" s="36"/>
      <c r="M199" s="44">
        <v>200000</v>
      </c>
      <c r="N199" s="36"/>
      <c r="O199" s="36"/>
      <c r="P199" s="36"/>
      <c r="Q199" s="37">
        <f t="shared" si="13"/>
        <v>400000</v>
      </c>
      <c r="R199" s="15">
        <f t="shared" si="15"/>
        <v>400000</v>
      </c>
      <c r="S199" s="71"/>
      <c r="T199" s="39"/>
    </row>
    <row r="200" spans="1:20" s="16" customFormat="1" ht="21.75" customHeight="1">
      <c r="A200" s="59" t="s">
        <v>218</v>
      </c>
      <c r="B200" s="53"/>
      <c r="C200" s="36"/>
      <c r="D200" s="36"/>
      <c r="E200" s="36"/>
      <c r="F200" s="36"/>
      <c r="G200" s="36"/>
      <c r="H200" s="36"/>
      <c r="I200" s="36"/>
      <c r="J200" s="36"/>
      <c r="K200" s="44">
        <v>54750</v>
      </c>
      <c r="L200" s="36"/>
      <c r="M200" s="44">
        <v>54750</v>
      </c>
      <c r="N200" s="36"/>
      <c r="O200" s="36"/>
      <c r="P200" s="36"/>
      <c r="Q200" s="37">
        <f t="shared" si="13"/>
        <v>109500</v>
      </c>
      <c r="R200" s="15">
        <f t="shared" si="15"/>
        <v>109500</v>
      </c>
      <c r="S200" s="71"/>
      <c r="T200" s="39"/>
    </row>
    <row r="201" spans="1:20" s="16" customFormat="1" ht="21.75" customHeight="1">
      <c r="A201" s="59" t="s">
        <v>71</v>
      </c>
      <c r="B201" s="53"/>
      <c r="C201" s="36"/>
      <c r="D201" s="36"/>
      <c r="E201" s="36"/>
      <c r="F201" s="36"/>
      <c r="G201" s="36"/>
      <c r="H201" s="36"/>
      <c r="I201" s="36"/>
      <c r="J201" s="36"/>
      <c r="K201" s="44">
        <v>200000</v>
      </c>
      <c r="L201" s="36"/>
      <c r="M201" s="44">
        <v>200000</v>
      </c>
      <c r="N201" s="36"/>
      <c r="O201" s="36"/>
      <c r="P201" s="36"/>
      <c r="Q201" s="37">
        <f t="shared" si="13"/>
        <v>400000</v>
      </c>
      <c r="R201" s="15">
        <f t="shared" si="15"/>
        <v>400000</v>
      </c>
      <c r="S201" s="71"/>
      <c r="T201" s="39"/>
    </row>
    <row r="202" spans="1:20" s="16" customFormat="1" ht="21.75" customHeight="1">
      <c r="A202" s="59" t="s">
        <v>75</v>
      </c>
      <c r="B202" s="53"/>
      <c r="C202" s="36"/>
      <c r="D202" s="36"/>
      <c r="E202" s="36"/>
      <c r="F202" s="36"/>
      <c r="G202" s="36"/>
      <c r="H202" s="36"/>
      <c r="I202" s="36"/>
      <c r="J202" s="36"/>
      <c r="K202" s="44">
        <v>200000</v>
      </c>
      <c r="L202" s="36"/>
      <c r="M202" s="44">
        <v>200000</v>
      </c>
      <c r="N202" s="36"/>
      <c r="O202" s="36"/>
      <c r="P202" s="36"/>
      <c r="Q202" s="37">
        <f t="shared" si="13"/>
        <v>400000</v>
      </c>
      <c r="R202" s="15">
        <f t="shared" si="15"/>
        <v>400000</v>
      </c>
      <c r="S202" s="71"/>
      <c r="T202" s="39"/>
    </row>
    <row r="203" spans="1:20" s="16" customFormat="1" ht="21.75" customHeight="1">
      <c r="A203" s="59" t="s">
        <v>75</v>
      </c>
      <c r="B203" s="53"/>
      <c r="C203" s="36"/>
      <c r="D203" s="36"/>
      <c r="E203" s="36"/>
      <c r="F203" s="36"/>
      <c r="G203" s="36"/>
      <c r="H203" s="36"/>
      <c r="I203" s="36"/>
      <c r="J203" s="36"/>
      <c r="K203" s="44">
        <v>199895</v>
      </c>
      <c r="L203" s="36"/>
      <c r="M203" s="44">
        <v>199895</v>
      </c>
      <c r="N203" s="36"/>
      <c r="O203" s="36"/>
      <c r="P203" s="36"/>
      <c r="Q203" s="37">
        <f t="shared" si="13"/>
        <v>399790</v>
      </c>
      <c r="R203" s="15">
        <f t="shared" si="15"/>
        <v>399790</v>
      </c>
      <c r="S203" s="71"/>
      <c r="T203" s="39"/>
    </row>
    <row r="204" spans="1:20" s="16" customFormat="1" ht="21.75" customHeight="1">
      <c r="A204" s="59"/>
      <c r="B204" s="53"/>
      <c r="C204" s="36"/>
      <c r="D204" s="36"/>
      <c r="E204" s="36"/>
      <c r="F204" s="36"/>
      <c r="G204" s="36"/>
      <c r="H204" s="36"/>
      <c r="I204" s="36"/>
      <c r="J204" s="36"/>
      <c r="K204" s="36"/>
      <c r="L204" s="36"/>
      <c r="M204" s="36"/>
      <c r="N204" s="36"/>
      <c r="O204" s="36"/>
      <c r="P204" s="36"/>
      <c r="Q204" s="37">
        <f t="shared" si="13"/>
        <v>0</v>
      </c>
      <c r="R204" s="15">
        <f t="shared" si="15"/>
        <v>0</v>
      </c>
      <c r="S204" s="71"/>
      <c r="T204" s="39"/>
    </row>
    <row r="205" spans="1:20" s="16" customFormat="1" ht="21.75" customHeight="1">
      <c r="A205" s="59"/>
      <c r="B205" s="53"/>
      <c r="C205" s="36"/>
      <c r="D205" s="36"/>
      <c r="E205" s="36"/>
      <c r="F205" s="36"/>
      <c r="G205" s="36"/>
      <c r="H205" s="36"/>
      <c r="I205" s="36"/>
      <c r="J205" s="36"/>
      <c r="K205" s="36"/>
      <c r="L205" s="36"/>
      <c r="M205" s="36"/>
      <c r="N205" s="36"/>
      <c r="O205" s="36"/>
      <c r="P205" s="36"/>
      <c r="Q205" s="37">
        <f t="shared" si="13"/>
        <v>0</v>
      </c>
      <c r="R205" s="15">
        <f t="shared" si="15"/>
        <v>0</v>
      </c>
      <c r="S205" s="71"/>
      <c r="T205" s="39"/>
    </row>
    <row r="206" spans="1:20" s="16" customFormat="1" ht="21.75" customHeight="1">
      <c r="A206" s="38"/>
      <c r="B206" s="36"/>
      <c r="C206" s="36"/>
      <c r="D206" s="36"/>
      <c r="E206" s="36"/>
      <c r="F206" s="36"/>
      <c r="G206" s="36"/>
      <c r="H206" s="36"/>
      <c r="I206" s="36"/>
      <c r="J206" s="36"/>
      <c r="K206" s="36"/>
      <c r="L206" s="36"/>
      <c r="M206" s="36"/>
      <c r="N206" s="36"/>
      <c r="O206" s="36"/>
      <c r="P206" s="36"/>
      <c r="Q206" s="37">
        <f t="shared" si="13"/>
        <v>0</v>
      </c>
      <c r="R206" s="15">
        <f t="shared" si="15"/>
        <v>0</v>
      </c>
      <c r="S206" s="71"/>
      <c r="T206" s="39"/>
    </row>
    <row r="207" spans="1:18" ht="21.75" customHeight="1">
      <c r="A207" s="49" t="s">
        <v>78</v>
      </c>
      <c r="B207" s="34">
        <f aca="true" t="shared" si="16" ref="B207:R207">SUM(B3:B206)</f>
        <v>21259839.549999997</v>
      </c>
      <c r="C207" s="34">
        <f t="shared" si="16"/>
        <v>33759298.84</v>
      </c>
      <c r="D207" s="34">
        <f t="shared" si="16"/>
        <v>0</v>
      </c>
      <c r="E207" s="34">
        <f t="shared" si="16"/>
        <v>0</v>
      </c>
      <c r="F207" s="34">
        <f t="shared" si="16"/>
        <v>0</v>
      </c>
      <c r="G207" s="34">
        <f t="shared" si="16"/>
        <v>1928664.6099999999</v>
      </c>
      <c r="H207" s="34">
        <f t="shared" si="16"/>
        <v>2501939.2199999997</v>
      </c>
      <c r="I207" s="34">
        <f t="shared" si="16"/>
        <v>0</v>
      </c>
      <c r="J207" s="41">
        <f t="shared" si="16"/>
        <v>2834160.3499999996</v>
      </c>
      <c r="K207" s="43">
        <f t="shared" si="16"/>
        <v>6018659.3</v>
      </c>
      <c r="L207" s="42">
        <f t="shared" si="16"/>
        <v>439686.31</v>
      </c>
      <c r="M207" s="34">
        <f t="shared" si="16"/>
        <v>3456856.25</v>
      </c>
      <c r="N207" s="34">
        <f t="shared" si="16"/>
        <v>0</v>
      </c>
      <c r="O207" s="34">
        <f t="shared" si="16"/>
        <v>0</v>
      </c>
      <c r="P207" s="35">
        <f t="shared" si="16"/>
        <v>0</v>
      </c>
      <c r="Q207" s="41">
        <f t="shared" si="16"/>
        <v>72199104.43</v>
      </c>
      <c r="R207" s="43">
        <f t="shared" si="16"/>
        <v>72199104.42999999</v>
      </c>
    </row>
    <row r="208" spans="1:19" ht="20.25">
      <c r="A208" s="27" t="s">
        <v>210</v>
      </c>
      <c r="Q208" s="2"/>
      <c r="R208" s="2"/>
      <c r="S208" s="30">
        <f>R207-Q207</f>
        <v>0</v>
      </c>
    </row>
    <row r="209" spans="1:18" ht="18.75">
      <c r="A209" s="29"/>
      <c r="Q209" s="4"/>
      <c r="R209" s="5"/>
    </row>
    <row r="210" spans="1:18" ht="21" customHeight="1">
      <c r="A210" s="2"/>
      <c r="P210" s="3"/>
      <c r="Q210" s="4"/>
      <c r="R210" s="5"/>
    </row>
    <row r="211" spans="1:18" ht="18.75">
      <c r="A211" s="2"/>
      <c r="P211" s="3"/>
      <c r="Q211" s="4"/>
      <c r="R211" s="5"/>
    </row>
    <row r="212" spans="1:18" ht="18.75">
      <c r="A212" s="33"/>
      <c r="B212"/>
      <c r="P212" s="3"/>
      <c r="Q212" s="4"/>
      <c r="R212" s="5"/>
    </row>
    <row r="213" spans="1:18" ht="18.75">
      <c r="A213" s="31"/>
      <c r="B213" s="32"/>
      <c r="O213" s="3"/>
      <c r="P213" s="3"/>
      <c r="Q213" s="4"/>
      <c r="R213" s="5"/>
    </row>
    <row r="214" spans="1:18" ht="18.75">
      <c r="A214" s="31"/>
      <c r="B214" s="32"/>
      <c r="O214" s="3"/>
      <c r="P214" s="3"/>
      <c r="Q214" s="4"/>
      <c r="R214" s="5"/>
    </row>
    <row r="215" spans="1:18" ht="18.75">
      <c r="A215" s="31"/>
      <c r="B215" s="32"/>
      <c r="O215" s="3"/>
      <c r="P215" s="3"/>
      <c r="Q215" s="4"/>
      <c r="R215" s="5"/>
    </row>
    <row r="216" spans="1:18" ht="18.75">
      <c r="A216" s="31"/>
      <c r="B216" s="32"/>
      <c r="P216" s="3"/>
      <c r="Q216" s="4"/>
      <c r="R216" s="5"/>
    </row>
    <row r="217" spans="1:18" ht="18.75">
      <c r="A217" s="31"/>
      <c r="B217" s="32"/>
      <c r="P217" s="3"/>
      <c r="Q217" s="4"/>
      <c r="R217" s="5"/>
    </row>
    <row r="218" spans="1:18" ht="18.75">
      <c r="A218" s="31"/>
      <c r="B218" s="32"/>
      <c r="P218" s="3"/>
      <c r="Q218" s="4"/>
      <c r="R218" s="5"/>
    </row>
    <row r="219" spans="1:18" ht="18.75">
      <c r="A219" s="31"/>
      <c r="B219" s="32"/>
      <c r="P219" s="3"/>
      <c r="Q219" s="4"/>
      <c r="R219" s="5"/>
    </row>
    <row r="220" spans="1:18" ht="18.75">
      <c r="A220" s="31"/>
      <c r="B220" s="32"/>
      <c r="P220" s="3"/>
      <c r="Q220" s="4"/>
      <c r="R220" s="5"/>
    </row>
    <row r="221" spans="1:18" ht="18.75">
      <c r="A221" s="31"/>
      <c r="B221" s="32"/>
      <c r="P221" s="3"/>
      <c r="Q221" s="4"/>
      <c r="R221" s="5"/>
    </row>
    <row r="222" spans="1:18" ht="18.75">
      <c r="A222" s="31"/>
      <c r="B222" s="32"/>
      <c r="P222" s="3"/>
      <c r="Q222" s="4"/>
      <c r="R222" s="5"/>
    </row>
    <row r="223" spans="1:18" ht="18.75">
      <c r="A223" s="31"/>
      <c r="B223" s="32"/>
      <c r="P223" s="3"/>
      <c r="Q223" s="4"/>
      <c r="R223" s="5"/>
    </row>
    <row r="224" spans="1:2" ht="18.75">
      <c r="A224" s="31"/>
      <c r="B224" s="32"/>
    </row>
    <row r="225" spans="1:2" ht="18.75">
      <c r="A225" s="31"/>
      <c r="B225" s="32"/>
    </row>
    <row r="226" spans="1:2" ht="18.75">
      <c r="A226" s="31"/>
      <c r="B226" s="32"/>
    </row>
    <row r="227" spans="1:2" ht="18.75">
      <c r="A227" s="31"/>
      <c r="B227" s="32"/>
    </row>
    <row r="228" spans="1:2" ht="18.75">
      <c r="A228" s="31"/>
      <c r="B228" s="32"/>
    </row>
    <row r="229" spans="1:2" ht="18.75">
      <c r="A229" s="31"/>
      <c r="B229" s="32"/>
    </row>
    <row r="230" spans="1:2" ht="18.75">
      <c r="A230" s="31"/>
      <c r="B230" s="32"/>
    </row>
    <row r="231" spans="1:2" ht="18.75">
      <c r="A231" s="31"/>
      <c r="B231" s="32"/>
    </row>
    <row r="232" spans="1:2" ht="18.75">
      <c r="A232" s="31"/>
      <c r="B232" s="32"/>
    </row>
    <row r="233" spans="1:2" ht="18.75">
      <c r="A233" s="31"/>
      <c r="B233" s="32"/>
    </row>
    <row r="234" spans="1:2" ht="18.75">
      <c r="A234" s="31"/>
      <c r="B234" s="32"/>
    </row>
    <row r="235" spans="1:2" ht="18.75">
      <c r="A235" s="31"/>
      <c r="B235" s="32"/>
    </row>
    <row r="236" spans="1:2" ht="18.75">
      <c r="A236" s="31"/>
      <c r="B236" s="32"/>
    </row>
    <row r="237" spans="1:2" ht="18.75">
      <c r="A237" s="31"/>
      <c r="B237" s="32"/>
    </row>
    <row r="238" spans="1:2" ht="18.75">
      <c r="A238" s="31"/>
      <c r="B238" s="32"/>
    </row>
    <row r="239" spans="1:2" ht="18.75">
      <c r="A239" s="31"/>
      <c r="B239" s="32"/>
    </row>
    <row r="240" spans="1:2" ht="18.75">
      <c r="A240" s="31"/>
      <c r="B240" s="32"/>
    </row>
    <row r="241" spans="1:2" ht="18.75">
      <c r="A241" s="31"/>
      <c r="B241" s="32"/>
    </row>
    <row r="242" spans="1:2" ht="18.75">
      <c r="A242" s="31"/>
      <c r="B242" s="32"/>
    </row>
    <row r="243" spans="1:2" ht="18.75">
      <c r="A243" s="31"/>
      <c r="B243" s="32"/>
    </row>
    <row r="244" spans="1:2" ht="18.75">
      <c r="A244" s="31"/>
      <c r="B244" s="32"/>
    </row>
    <row r="245" spans="1:2" ht="18.75">
      <c r="A245"/>
      <c r="B245"/>
    </row>
    <row r="246" spans="1:2" ht="18.75">
      <c r="A246"/>
      <c r="B246"/>
    </row>
    <row r="247" spans="1:2" ht="18.75">
      <c r="A247"/>
      <c r="B247"/>
    </row>
    <row r="248" spans="1:2" ht="18.75">
      <c r="A248"/>
      <c r="B248"/>
    </row>
    <row r="249" spans="1:2" ht="18.75">
      <c r="A249"/>
      <c r="B249"/>
    </row>
    <row r="250" spans="1:2" ht="18.75">
      <c r="A250"/>
      <c r="B250"/>
    </row>
    <row r="251" spans="1:2" ht="18.75">
      <c r="A251"/>
      <c r="B251"/>
    </row>
    <row r="252" spans="1:2" ht="18.75">
      <c r="A252"/>
      <c r="B252"/>
    </row>
    <row r="253" spans="1:2" ht="18.75">
      <c r="A253"/>
      <c r="B253"/>
    </row>
    <row r="254" spans="1:2" ht="18.75">
      <c r="A254"/>
      <c r="B254"/>
    </row>
    <row r="255" spans="1:2" ht="18.75">
      <c r="A255"/>
      <c r="B255"/>
    </row>
    <row r="256" spans="1:2" ht="18.75">
      <c r="A256"/>
      <c r="B256"/>
    </row>
    <row r="257" spans="1:2" ht="18.75">
      <c r="A257"/>
      <c r="B257"/>
    </row>
    <row r="258" spans="1:2" ht="18.75">
      <c r="A258"/>
      <c r="B258"/>
    </row>
    <row r="259" spans="1:2" ht="18.75">
      <c r="A259"/>
      <c r="B259"/>
    </row>
    <row r="260" spans="1:2" ht="18.75">
      <c r="A260"/>
      <c r="B260"/>
    </row>
    <row r="261" spans="1:2" ht="18.75">
      <c r="A261"/>
      <c r="B261"/>
    </row>
    <row r="262" ht="18.75">
      <c r="A262" s="2"/>
    </row>
    <row r="263" ht="18.75">
      <c r="A263" s="2"/>
    </row>
    <row r="264" ht="18.75">
      <c r="A264" s="2"/>
    </row>
    <row r="265" ht="18.75">
      <c r="A265" s="2"/>
    </row>
    <row r="266" ht="18.75"/>
    <row r="267" ht="18.75"/>
    <row r="268" ht="18.75"/>
    <row r="272" ht="18.75"/>
    <row r="273" ht="18.75"/>
    <row r="274" ht="18.75"/>
    <row r="275" ht="18.75"/>
  </sheetData>
  <sheetProtection selectLockedCells="1" selectUnlockedCells="1"/>
  <printOptions/>
  <pageMargins left="0.5118055555555556" right="0.5118055555555556" top="0.7875" bottom="0.7875" header="0.5118110236220472" footer="0.5118110236220472"/>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B2:J9"/>
  <sheetViews>
    <sheetView zoomScalePageLayoutView="0" workbookViewId="0" topLeftCell="A1">
      <selection activeCell="O11" sqref="O11"/>
    </sheetView>
  </sheetViews>
  <sheetFormatPr defaultColWidth="9.140625" defaultRowHeight="15"/>
  <cols>
    <col min="3" max="3" width="10.7109375" style="0" bestFit="1" customWidth="1"/>
  </cols>
  <sheetData>
    <row r="2" spans="3:10" s="73" customFormat="1" ht="15.75">
      <c r="C2" s="81" t="s">
        <v>203</v>
      </c>
      <c r="D2" s="81"/>
      <c r="E2" s="81"/>
      <c r="F2" s="81"/>
      <c r="G2" s="81"/>
      <c r="H2" s="81"/>
      <c r="I2" s="81"/>
      <c r="J2" s="81"/>
    </row>
    <row r="3" spans="3:8" ht="15">
      <c r="C3" s="45"/>
      <c r="H3" s="72"/>
    </row>
    <row r="4" spans="2:5" ht="15">
      <c r="B4" t="s">
        <v>125</v>
      </c>
      <c r="C4" s="45">
        <v>45363</v>
      </c>
      <c r="E4" t="s">
        <v>126</v>
      </c>
    </row>
    <row r="5" spans="2:5" ht="15">
      <c r="B5" t="s">
        <v>125</v>
      </c>
      <c r="C5" s="45"/>
      <c r="E5" t="s">
        <v>143</v>
      </c>
    </row>
    <row r="6" spans="2:5" ht="15">
      <c r="B6" t="s">
        <v>125</v>
      </c>
      <c r="C6" s="45"/>
      <c r="E6" t="s">
        <v>144</v>
      </c>
    </row>
    <row r="7" spans="2:5" ht="15">
      <c r="B7" t="s">
        <v>125</v>
      </c>
      <c r="C7" s="45">
        <v>45363</v>
      </c>
      <c r="E7" t="s">
        <v>146</v>
      </c>
    </row>
    <row r="8" spans="2:5" ht="15">
      <c r="B8" t="s">
        <v>125</v>
      </c>
      <c r="C8" s="45"/>
      <c r="E8" t="s">
        <v>133</v>
      </c>
    </row>
    <row r="9" spans="2:5" ht="15">
      <c r="B9" t="s">
        <v>125</v>
      </c>
      <c r="C9" s="45"/>
      <c r="E9" t="s">
        <v>134</v>
      </c>
    </row>
  </sheetData>
  <sheetProtection/>
  <mergeCells count="1">
    <mergeCell ref="C2:J2"/>
  </mergeCells>
  <printOptions/>
  <pageMargins left="0.511811024" right="0.511811024" top="0.787401575" bottom="0.787401575" header="0.31496062" footer="0.31496062"/>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C2:I10"/>
  <sheetViews>
    <sheetView zoomScalePageLayoutView="0" workbookViewId="0" topLeftCell="A1">
      <selection activeCell="C2" sqref="C2:L11"/>
    </sheetView>
  </sheetViews>
  <sheetFormatPr defaultColWidth="9.140625" defaultRowHeight="15"/>
  <cols>
    <col min="4" max="4" width="10.7109375" style="0" bestFit="1" customWidth="1"/>
  </cols>
  <sheetData>
    <row r="2" spans="3:9" ht="18.75">
      <c r="C2" s="46"/>
      <c r="D2" s="46"/>
      <c r="E2" s="48" t="s">
        <v>202</v>
      </c>
      <c r="F2" s="48"/>
      <c r="G2" s="48"/>
      <c r="H2" s="48"/>
      <c r="I2" s="46"/>
    </row>
    <row r="4" spans="4:9" ht="15">
      <c r="D4" s="45"/>
      <c r="I4" s="72"/>
    </row>
    <row r="5" spans="3:6" ht="15">
      <c r="C5" t="s">
        <v>125</v>
      </c>
      <c r="D5" s="45"/>
      <c r="F5" t="s">
        <v>126</v>
      </c>
    </row>
    <row r="6" spans="3:6" ht="15">
      <c r="C6" t="s">
        <v>125</v>
      </c>
      <c r="D6" s="45"/>
      <c r="F6" t="s">
        <v>143</v>
      </c>
    </row>
    <row r="7" spans="3:6" ht="15">
      <c r="C7" t="s">
        <v>125</v>
      </c>
      <c r="D7" s="45"/>
      <c r="F7" t="s">
        <v>144</v>
      </c>
    </row>
    <row r="8" spans="3:6" ht="15">
      <c r="C8" t="s">
        <v>125</v>
      </c>
      <c r="D8" s="45">
        <v>45363</v>
      </c>
      <c r="F8" t="s">
        <v>146</v>
      </c>
    </row>
    <row r="9" spans="3:6" ht="15">
      <c r="C9" t="s">
        <v>125</v>
      </c>
      <c r="D9" s="45"/>
      <c r="F9" t="s">
        <v>133</v>
      </c>
    </row>
    <row r="10" spans="3:6" ht="15">
      <c r="C10" t="s">
        <v>125</v>
      </c>
      <c r="D10" s="45"/>
      <c r="F10" t="s">
        <v>134</v>
      </c>
    </row>
  </sheetData>
  <sheetProtection/>
  <printOptions/>
  <pageMargins left="0.511811024" right="0.511811024" top="0.787401575" bottom="0.787401575" header="0.31496062" footer="0.31496062"/>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C3:L11"/>
  <sheetViews>
    <sheetView zoomScalePageLayoutView="0" workbookViewId="0" topLeftCell="A7">
      <selection activeCell="H30" sqref="H30"/>
    </sheetView>
  </sheetViews>
  <sheetFormatPr defaultColWidth="9.140625" defaultRowHeight="15"/>
  <cols>
    <col min="4" max="4" width="10.7109375" style="0" bestFit="1" customWidth="1"/>
    <col min="11" max="11" width="15.8515625" style="0" bestFit="1" customWidth="1"/>
  </cols>
  <sheetData>
    <row r="3" spans="3:12" ht="29.25" customHeight="1">
      <c r="C3" s="82" t="s">
        <v>204</v>
      </c>
      <c r="D3" s="82"/>
      <c r="E3" s="82"/>
      <c r="F3" s="82"/>
      <c r="G3" s="82"/>
      <c r="H3" s="82"/>
      <c r="I3" s="82"/>
      <c r="J3" s="82"/>
      <c r="K3" s="82"/>
      <c r="L3" s="82"/>
    </row>
    <row r="5" spans="4:11" ht="15">
      <c r="D5" s="45"/>
      <c r="I5" s="72"/>
      <c r="K5" s="74">
        <v>3800000</v>
      </c>
    </row>
    <row r="6" spans="3:6" ht="15">
      <c r="C6" t="s">
        <v>125</v>
      </c>
      <c r="D6" s="45">
        <v>45366</v>
      </c>
      <c r="F6" t="s">
        <v>126</v>
      </c>
    </row>
    <row r="7" spans="3:6" ht="15">
      <c r="C7" t="s">
        <v>125</v>
      </c>
      <c r="F7" t="s">
        <v>143</v>
      </c>
    </row>
    <row r="8" spans="3:6" ht="15">
      <c r="C8" t="s">
        <v>125</v>
      </c>
      <c r="F8" t="s">
        <v>144</v>
      </c>
    </row>
    <row r="9" spans="3:6" ht="15">
      <c r="C9" t="s">
        <v>125</v>
      </c>
      <c r="D9" s="45">
        <v>45366</v>
      </c>
      <c r="F9" t="s">
        <v>146</v>
      </c>
    </row>
    <row r="10" spans="3:6" ht="15">
      <c r="C10" t="s">
        <v>125</v>
      </c>
      <c r="F10" t="s">
        <v>133</v>
      </c>
    </row>
    <row r="11" spans="3:6" ht="15">
      <c r="C11" t="s">
        <v>125</v>
      </c>
      <c r="F11" t="s">
        <v>134</v>
      </c>
    </row>
  </sheetData>
  <sheetProtection/>
  <mergeCells count="1">
    <mergeCell ref="C3:L3"/>
  </mergeCells>
  <printOptions/>
  <pageMargins left="0.511811024" right="0.511811024" top="0.787401575" bottom="0.787401575" header="0.31496062" footer="0.31496062"/>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J15" sqref="J15"/>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N18" sqref="N18"/>
    </sheetView>
  </sheetViews>
  <sheetFormatPr defaultColWidth="9.140625" defaultRowHeight="15"/>
  <cols>
    <col min="3" max="3" width="10.7109375" style="0" bestFit="1" customWidth="1"/>
  </cols>
  <sheetData>
    <row r="1" ht="15">
      <c r="A1" t="s">
        <v>124</v>
      </c>
    </row>
    <row r="2" spans="2:9" ht="18.75">
      <c r="B2" s="46"/>
      <c r="C2" s="46"/>
      <c r="D2" s="48" t="s">
        <v>135</v>
      </c>
      <c r="E2" s="48"/>
      <c r="F2" s="48"/>
      <c r="G2" s="48"/>
      <c r="H2" s="46"/>
      <c r="I2" s="46"/>
    </row>
    <row r="3" spans="4:10" ht="15">
      <c r="D3" t="s">
        <v>136</v>
      </c>
      <c r="J3" s="32"/>
    </row>
    <row r="4" spans="2:11" ht="15">
      <c r="B4" t="s">
        <v>125</v>
      </c>
      <c r="C4" s="45">
        <v>45287</v>
      </c>
      <c r="E4" t="s">
        <v>126</v>
      </c>
      <c r="I4" s="47" t="s">
        <v>137</v>
      </c>
      <c r="J4" s="32"/>
      <c r="K4" t="s">
        <v>138</v>
      </c>
    </row>
    <row r="5" spans="2:10" ht="15">
      <c r="B5" t="s">
        <v>125</v>
      </c>
      <c r="C5" s="45">
        <v>45306</v>
      </c>
      <c r="E5" t="s">
        <v>127</v>
      </c>
      <c r="I5" s="32"/>
      <c r="J5" s="32"/>
    </row>
    <row r="6" spans="2:10" ht="15">
      <c r="B6" t="s">
        <v>125</v>
      </c>
      <c r="C6" s="45">
        <v>45324</v>
      </c>
      <c r="E6" t="s">
        <v>127</v>
      </c>
      <c r="I6" s="32"/>
      <c r="J6" s="32"/>
    </row>
    <row r="7" spans="2:10" ht="15">
      <c r="B7" t="s">
        <v>125</v>
      </c>
      <c r="C7" s="45">
        <v>45342</v>
      </c>
      <c r="E7" t="s">
        <v>157</v>
      </c>
      <c r="I7" s="32"/>
      <c r="J7" s="32"/>
    </row>
    <row r="8" spans="2:5" ht="15">
      <c r="B8" t="s">
        <v>125</v>
      </c>
      <c r="C8" s="45"/>
      <c r="E8" t="s">
        <v>128</v>
      </c>
    </row>
    <row r="9" spans="2:5" ht="15">
      <c r="B9" t="s">
        <v>125</v>
      </c>
      <c r="C9" s="45"/>
      <c r="E9" t="s">
        <v>129</v>
      </c>
    </row>
    <row r="10" spans="2:5" ht="15">
      <c r="B10" t="s">
        <v>125</v>
      </c>
      <c r="C10" s="45"/>
      <c r="E10" t="s">
        <v>130</v>
      </c>
    </row>
    <row r="11" spans="2:5" ht="15">
      <c r="B11" t="s">
        <v>125</v>
      </c>
      <c r="C11" s="45"/>
      <c r="E11" t="s">
        <v>131</v>
      </c>
    </row>
    <row r="12" spans="2:5" ht="15">
      <c r="B12" t="s">
        <v>125</v>
      </c>
      <c r="C12" s="45">
        <v>45373</v>
      </c>
      <c r="E12" t="s">
        <v>208</v>
      </c>
    </row>
    <row r="13" spans="2:5" ht="15">
      <c r="B13" t="s">
        <v>125</v>
      </c>
      <c r="C13" s="45">
        <v>45377</v>
      </c>
      <c r="E13" t="s">
        <v>207</v>
      </c>
    </row>
    <row r="14" spans="2:5" ht="15">
      <c r="B14" t="s">
        <v>125</v>
      </c>
      <c r="C14" s="45"/>
      <c r="E14" t="s">
        <v>133</v>
      </c>
    </row>
    <row r="15" spans="2:5" ht="15">
      <c r="B15" t="s">
        <v>125</v>
      </c>
      <c r="C15" s="45"/>
      <c r="E15" t="s">
        <v>134</v>
      </c>
    </row>
    <row r="16" ht="15">
      <c r="C16" s="45"/>
    </row>
    <row r="17" ht="15">
      <c r="C17" s="45"/>
    </row>
    <row r="18" ht="15">
      <c r="C18" s="45"/>
    </row>
    <row r="19" ht="15">
      <c r="C19" s="45"/>
    </row>
    <row r="20" ht="15">
      <c r="C20" s="45"/>
    </row>
    <row r="21" ht="15">
      <c r="C21" s="45"/>
    </row>
    <row r="22" ht="15">
      <c r="C22" s="45"/>
    </row>
  </sheetData>
  <sheetProtection/>
  <printOptions/>
  <pageMargins left="0.511811024" right="0.511811024" top="0.787401575" bottom="0.787401575" header="0.31496062" footer="0.31496062"/>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2:J15"/>
  <sheetViews>
    <sheetView zoomScalePageLayoutView="0" workbookViewId="0" topLeftCell="A1">
      <selection activeCell="T11" sqref="T11"/>
    </sheetView>
  </sheetViews>
  <sheetFormatPr defaultColWidth="9.140625" defaultRowHeight="15"/>
  <cols>
    <col min="3" max="3" width="10.7109375" style="0" bestFit="1" customWidth="1"/>
  </cols>
  <sheetData>
    <row r="2" spans="2:9" ht="18.75">
      <c r="B2" s="46"/>
      <c r="C2" s="46"/>
      <c r="D2" s="48" t="s">
        <v>139</v>
      </c>
      <c r="E2" s="48"/>
      <c r="F2" s="48"/>
      <c r="G2" s="48"/>
      <c r="H2" s="46"/>
      <c r="I2" s="46"/>
    </row>
    <row r="3" ht="15">
      <c r="J3" s="32"/>
    </row>
    <row r="4" spans="2:10" ht="15">
      <c r="B4" t="s">
        <v>125</v>
      </c>
      <c r="C4" s="45"/>
      <c r="E4" t="s">
        <v>126</v>
      </c>
      <c r="I4" s="32"/>
      <c r="J4" s="32"/>
    </row>
    <row r="5" spans="2:5" ht="15">
      <c r="B5" t="s">
        <v>125</v>
      </c>
      <c r="C5" s="45">
        <v>44929</v>
      </c>
      <c r="E5" t="s">
        <v>128</v>
      </c>
    </row>
    <row r="6" spans="2:5" ht="15">
      <c r="B6" t="s">
        <v>125</v>
      </c>
      <c r="C6" s="45">
        <v>45299</v>
      </c>
      <c r="E6" t="s">
        <v>143</v>
      </c>
    </row>
    <row r="7" spans="2:5" ht="15">
      <c r="B7" t="s">
        <v>125</v>
      </c>
      <c r="C7" s="45">
        <v>45299</v>
      </c>
      <c r="E7" t="s">
        <v>141</v>
      </c>
    </row>
    <row r="8" spans="2:5" ht="15">
      <c r="B8" t="s">
        <v>125</v>
      </c>
      <c r="C8" s="45">
        <v>45352</v>
      </c>
      <c r="E8" t="s">
        <v>167</v>
      </c>
    </row>
    <row r="9" spans="2:5" ht="15">
      <c r="B9" t="s">
        <v>125</v>
      </c>
      <c r="C9" s="45">
        <v>45352</v>
      </c>
      <c r="E9" t="s">
        <v>168</v>
      </c>
    </row>
    <row r="10" spans="2:5" ht="15">
      <c r="B10" t="s">
        <v>125</v>
      </c>
      <c r="C10" s="45">
        <v>45383</v>
      </c>
      <c r="E10" t="s">
        <v>209</v>
      </c>
    </row>
    <row r="11" spans="2:5" ht="15">
      <c r="B11" t="s">
        <v>125</v>
      </c>
      <c r="C11" s="45"/>
      <c r="E11" t="s">
        <v>142</v>
      </c>
    </row>
    <row r="12" spans="2:5" ht="15">
      <c r="B12" t="s">
        <v>125</v>
      </c>
      <c r="C12" s="45"/>
      <c r="E12" t="s">
        <v>132</v>
      </c>
    </row>
    <row r="13" spans="2:5" ht="15">
      <c r="B13" t="s">
        <v>125</v>
      </c>
      <c r="C13" s="45"/>
      <c r="E13" t="s">
        <v>133</v>
      </c>
    </row>
    <row r="14" spans="2:5" ht="15">
      <c r="B14" t="s">
        <v>125</v>
      </c>
      <c r="C14" s="45"/>
      <c r="E14" t="s">
        <v>134</v>
      </c>
    </row>
    <row r="15" ht="15">
      <c r="C15" s="45"/>
    </row>
  </sheetData>
  <sheetProtection/>
  <printOptions/>
  <pageMargins left="0.511811024" right="0.511811024" top="0.787401575" bottom="0.787401575" header="0.31496062" footer="0.31496062"/>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B2:I14"/>
  <sheetViews>
    <sheetView zoomScalePageLayoutView="0" workbookViewId="0" topLeftCell="A4">
      <selection activeCell="P19" sqref="P19"/>
    </sheetView>
  </sheetViews>
  <sheetFormatPr defaultColWidth="9.140625" defaultRowHeight="15"/>
  <cols>
    <col min="3" max="3" width="10.7109375" style="0" bestFit="1" customWidth="1"/>
    <col min="9" max="9" width="15.421875" style="0" bestFit="1" customWidth="1"/>
  </cols>
  <sheetData>
    <row r="2" spans="2:9" ht="18.75">
      <c r="B2" s="46"/>
      <c r="C2" s="46"/>
      <c r="D2" s="48" t="s">
        <v>140</v>
      </c>
      <c r="E2" s="48"/>
      <c r="F2" s="48"/>
      <c r="G2" s="48"/>
      <c r="H2" s="46"/>
      <c r="I2" s="76">
        <v>11708111.34</v>
      </c>
    </row>
    <row r="4" spans="2:5" ht="15">
      <c r="B4" t="s">
        <v>125</v>
      </c>
      <c r="C4" s="45"/>
      <c r="E4" t="s">
        <v>126</v>
      </c>
    </row>
    <row r="5" spans="2:5" ht="15">
      <c r="B5" t="s">
        <v>125</v>
      </c>
      <c r="C5" s="45">
        <v>45295</v>
      </c>
      <c r="E5" t="s">
        <v>128</v>
      </c>
    </row>
    <row r="6" spans="2:5" ht="15">
      <c r="B6" t="s">
        <v>125</v>
      </c>
      <c r="C6" s="45">
        <v>45299</v>
      </c>
      <c r="E6" t="s">
        <v>143</v>
      </c>
    </row>
    <row r="7" spans="2:5" ht="15">
      <c r="B7" t="s">
        <v>125</v>
      </c>
      <c r="C7" s="45">
        <v>45299</v>
      </c>
      <c r="E7" t="s">
        <v>144</v>
      </c>
    </row>
    <row r="8" spans="2:5" ht="15">
      <c r="B8" t="s">
        <v>125</v>
      </c>
      <c r="C8" s="45">
        <v>45352</v>
      </c>
      <c r="E8" t="s">
        <v>167</v>
      </c>
    </row>
    <row r="9" spans="2:5" ht="15">
      <c r="B9" t="s">
        <v>125</v>
      </c>
      <c r="C9" s="45">
        <v>45352</v>
      </c>
      <c r="E9" t="s">
        <v>168</v>
      </c>
    </row>
    <row r="10" spans="2:5" ht="15">
      <c r="B10" t="s">
        <v>125</v>
      </c>
      <c r="C10" s="45">
        <v>45377</v>
      </c>
      <c r="E10" t="s">
        <v>206</v>
      </c>
    </row>
    <row r="11" spans="2:5" ht="15">
      <c r="B11" t="s">
        <v>125</v>
      </c>
      <c r="C11" s="45">
        <v>45378</v>
      </c>
      <c r="E11" t="s">
        <v>206</v>
      </c>
    </row>
    <row r="12" spans="2:5" ht="15">
      <c r="B12" t="s">
        <v>125</v>
      </c>
      <c r="C12" s="45"/>
      <c r="E12" t="s">
        <v>132</v>
      </c>
    </row>
    <row r="13" spans="2:5" ht="15">
      <c r="B13" t="s">
        <v>125</v>
      </c>
      <c r="C13" s="45"/>
      <c r="E13" t="s">
        <v>133</v>
      </c>
    </row>
    <row r="14" spans="2:5" ht="15">
      <c r="B14" t="s">
        <v>125</v>
      </c>
      <c r="C14" s="45"/>
      <c r="E14" t="s">
        <v>134</v>
      </c>
    </row>
  </sheetData>
  <sheetProtection/>
  <printOptions/>
  <pageMargins left="0.511811024" right="0.511811024" top="0.787401575" bottom="0.787401575" header="0.31496062" footer="0.3149606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2:H11"/>
  <sheetViews>
    <sheetView zoomScalePageLayoutView="0" workbookViewId="0" topLeftCell="A1">
      <selection activeCell="M12" sqref="M12"/>
    </sheetView>
  </sheetViews>
  <sheetFormatPr defaultColWidth="9.140625" defaultRowHeight="15"/>
  <cols>
    <col min="3" max="3" width="10.7109375" style="0" bestFit="1" customWidth="1"/>
  </cols>
  <sheetData>
    <row r="2" spans="2:8" ht="18.75">
      <c r="B2" s="46"/>
      <c r="C2" s="46"/>
      <c r="D2" s="48" t="s">
        <v>145</v>
      </c>
      <c r="E2" s="48"/>
      <c r="F2" s="48"/>
      <c r="G2" s="48"/>
      <c r="H2" s="46"/>
    </row>
    <row r="4" spans="2:5" ht="15">
      <c r="B4" t="s">
        <v>125</v>
      </c>
      <c r="C4" s="45">
        <v>45299</v>
      </c>
      <c r="E4" t="s">
        <v>126</v>
      </c>
    </row>
    <row r="5" spans="2:5" ht="15">
      <c r="B5" t="s">
        <v>125</v>
      </c>
      <c r="C5" s="45"/>
      <c r="E5" t="s">
        <v>128</v>
      </c>
    </row>
    <row r="6" spans="2:5" ht="15">
      <c r="B6" t="s">
        <v>125</v>
      </c>
      <c r="C6" s="45"/>
      <c r="E6" t="s">
        <v>143</v>
      </c>
    </row>
    <row r="7" spans="2:5" ht="15">
      <c r="B7" t="s">
        <v>125</v>
      </c>
      <c r="C7" s="45">
        <v>45348</v>
      </c>
      <c r="E7" t="s">
        <v>144</v>
      </c>
    </row>
    <row r="8" spans="2:5" ht="15">
      <c r="B8" t="s">
        <v>125</v>
      </c>
      <c r="C8" s="45">
        <v>45363</v>
      </c>
      <c r="E8" t="s">
        <v>199</v>
      </c>
    </row>
    <row r="9" spans="2:5" ht="15">
      <c r="B9" t="s">
        <v>125</v>
      </c>
      <c r="C9" s="45">
        <v>45299</v>
      </c>
      <c r="E9" t="s">
        <v>146</v>
      </c>
    </row>
    <row r="10" spans="2:5" ht="15">
      <c r="B10" t="s">
        <v>125</v>
      </c>
      <c r="C10" s="45"/>
      <c r="E10" t="s">
        <v>133</v>
      </c>
    </row>
    <row r="11" spans="2:5" ht="15">
      <c r="B11" t="s">
        <v>125</v>
      </c>
      <c r="C11" s="45"/>
      <c r="E11" t="s">
        <v>134</v>
      </c>
    </row>
  </sheetData>
  <sheetProtection/>
  <printOptions/>
  <pageMargins left="0.511811024" right="0.511811024" top="0.787401575" bottom="0.787401575" header="0.31496062" footer="0.31496062"/>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B2:H13"/>
  <sheetViews>
    <sheetView zoomScalePageLayoutView="0" workbookViewId="0" topLeftCell="A1">
      <selection activeCell="G9" sqref="G9"/>
    </sheetView>
  </sheetViews>
  <sheetFormatPr defaultColWidth="9.140625" defaultRowHeight="15"/>
  <cols>
    <col min="3" max="3" width="10.7109375" style="0" bestFit="1" customWidth="1"/>
    <col min="5" max="5" width="23.421875" style="0" customWidth="1"/>
    <col min="7" max="7" width="5.421875" style="0" customWidth="1"/>
  </cols>
  <sheetData>
    <row r="2" spans="2:8" ht="18.75">
      <c r="B2" s="46"/>
      <c r="C2" s="46"/>
      <c r="D2" s="48" t="s">
        <v>151</v>
      </c>
      <c r="E2" s="48"/>
      <c r="F2" s="48" t="s">
        <v>150</v>
      </c>
      <c r="G2" s="48"/>
      <c r="H2" s="46"/>
    </row>
    <row r="4" spans="2:5" ht="15">
      <c r="B4" t="s">
        <v>125</v>
      </c>
      <c r="C4" s="45">
        <v>45309</v>
      </c>
      <c r="E4" t="s">
        <v>126</v>
      </c>
    </row>
    <row r="5" spans="2:5" ht="15">
      <c r="B5" t="s">
        <v>125</v>
      </c>
      <c r="C5" s="45">
        <v>45343</v>
      </c>
      <c r="E5" t="s">
        <v>162</v>
      </c>
    </row>
    <row r="6" spans="2:5" ht="15">
      <c r="B6" t="s">
        <v>125</v>
      </c>
      <c r="C6" s="45"/>
      <c r="E6" t="s">
        <v>128</v>
      </c>
    </row>
    <row r="7" spans="2:5" ht="15">
      <c r="B7" t="s">
        <v>125</v>
      </c>
      <c r="C7" s="45"/>
      <c r="E7" t="s">
        <v>143</v>
      </c>
    </row>
    <row r="8" spans="2:5" ht="15">
      <c r="B8" t="s">
        <v>125</v>
      </c>
      <c r="C8" s="45"/>
      <c r="E8" t="s">
        <v>144</v>
      </c>
    </row>
    <row r="9" spans="2:5" ht="15">
      <c r="B9" t="s">
        <v>125</v>
      </c>
      <c r="C9" s="45">
        <v>45380</v>
      </c>
      <c r="E9" t="s">
        <v>146</v>
      </c>
    </row>
    <row r="10" spans="2:5" ht="15">
      <c r="B10" t="s">
        <v>125</v>
      </c>
      <c r="C10" s="45"/>
      <c r="E10" t="s">
        <v>133</v>
      </c>
    </row>
    <row r="11" spans="2:5" ht="15">
      <c r="B11" t="s">
        <v>125</v>
      </c>
      <c r="C11" s="45"/>
      <c r="E11" t="s">
        <v>134</v>
      </c>
    </row>
    <row r="13" spans="2:5" ht="15">
      <c r="B13" t="s">
        <v>125</v>
      </c>
      <c r="C13" s="45">
        <v>45343</v>
      </c>
      <c r="E13" t="s">
        <v>163</v>
      </c>
    </row>
  </sheetData>
  <sheetProtection/>
  <printOptions/>
  <pageMargins left="0.511811024" right="0.511811024" top="0.787401575" bottom="0.787401575" header="0.31496062" footer="0.31496062"/>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C2:I10"/>
  <sheetViews>
    <sheetView zoomScalePageLayoutView="0" workbookViewId="0" topLeftCell="A1">
      <selection activeCell="C2" sqref="C2:J11"/>
    </sheetView>
  </sheetViews>
  <sheetFormatPr defaultColWidth="9.140625" defaultRowHeight="15"/>
  <cols>
    <col min="4" max="4" width="10.7109375" style="0" bestFit="1" customWidth="1"/>
  </cols>
  <sheetData>
    <row r="2" spans="3:9" ht="18.75">
      <c r="C2" s="46"/>
      <c r="D2" s="46"/>
      <c r="E2" s="48" t="s">
        <v>166</v>
      </c>
      <c r="F2" s="48"/>
      <c r="G2" s="48"/>
      <c r="H2" s="48"/>
      <c r="I2" s="46"/>
    </row>
    <row r="4" spans="3:6" ht="15">
      <c r="C4" t="s">
        <v>125</v>
      </c>
      <c r="D4" s="45"/>
      <c r="F4" t="s">
        <v>126</v>
      </c>
    </row>
    <row r="5" spans="3:6" ht="15">
      <c r="C5" t="s">
        <v>125</v>
      </c>
      <c r="D5" s="45">
        <v>45342</v>
      </c>
      <c r="F5" t="s">
        <v>156</v>
      </c>
    </row>
    <row r="6" spans="3:6" ht="15">
      <c r="C6" t="s">
        <v>125</v>
      </c>
      <c r="D6" s="45"/>
      <c r="F6" t="s">
        <v>143</v>
      </c>
    </row>
    <row r="7" spans="3:6" ht="15">
      <c r="C7" t="s">
        <v>125</v>
      </c>
      <c r="D7" s="45"/>
      <c r="F7" t="s">
        <v>144</v>
      </c>
    </row>
    <row r="8" spans="3:6" ht="15">
      <c r="C8" t="s">
        <v>125</v>
      </c>
      <c r="D8" s="45">
        <v>45348</v>
      </c>
      <c r="F8" t="s">
        <v>146</v>
      </c>
    </row>
    <row r="9" spans="3:6" ht="15">
      <c r="C9" t="s">
        <v>125</v>
      </c>
      <c r="D9" s="45"/>
      <c r="F9" t="s">
        <v>133</v>
      </c>
    </row>
    <row r="10" spans="3:6" ht="15">
      <c r="C10" t="s">
        <v>125</v>
      </c>
      <c r="D10" s="45"/>
      <c r="F10" t="s">
        <v>134</v>
      </c>
    </row>
  </sheetData>
  <sheetProtection/>
  <printOptions/>
  <pageMargins left="0.511811024" right="0.511811024" top="0.787401575" bottom="0.787401575" header="0.31496062" footer="0.31496062"/>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3:E5"/>
  <sheetViews>
    <sheetView zoomScalePageLayoutView="0" workbookViewId="0" topLeftCell="A1">
      <selection activeCell="D3" sqref="D3:E3"/>
    </sheetView>
  </sheetViews>
  <sheetFormatPr defaultColWidth="9.140625" defaultRowHeight="15"/>
  <cols>
    <col min="1" max="1" width="51.7109375" style="0" customWidth="1"/>
    <col min="2" max="2" width="16.421875" style="0" customWidth="1"/>
    <col min="3" max="3" width="15.28125" style="0" customWidth="1"/>
    <col min="4" max="4" width="20.28125" style="0" customWidth="1"/>
    <col min="5" max="5" width="4.28125" style="0" customWidth="1"/>
  </cols>
  <sheetData>
    <row r="3" spans="1:5" ht="15">
      <c r="A3" t="s">
        <v>171</v>
      </c>
      <c r="B3" s="55">
        <v>400000</v>
      </c>
      <c r="C3" t="s">
        <v>173</v>
      </c>
      <c r="D3" s="80" t="s">
        <v>169</v>
      </c>
      <c r="E3" s="80"/>
    </row>
    <row r="4" spans="1:5" ht="15">
      <c r="A4" t="s">
        <v>172</v>
      </c>
      <c r="D4" s="80"/>
      <c r="E4" s="80"/>
    </row>
    <row r="5" spans="3:5" ht="15">
      <c r="C5" t="s">
        <v>174</v>
      </c>
      <c r="D5" s="80" t="s">
        <v>170</v>
      </c>
      <c r="E5" s="80"/>
    </row>
  </sheetData>
  <sheetProtection/>
  <mergeCells count="3">
    <mergeCell ref="D3:E3"/>
    <mergeCell ref="D4:E4"/>
    <mergeCell ref="D5:E5"/>
  </mergeCells>
  <printOptions/>
  <pageMargins left="0.511811024" right="0.511811024" top="0.787401575" bottom="0.787401575" header="0.31496062" footer="0.31496062"/>
  <pageSetup orientation="portrait" paperSize="9"/>
  <legacyDrawing r:id="rId2"/>
</worksheet>
</file>

<file path=xl/worksheets/sheet9.xml><?xml version="1.0" encoding="utf-8"?>
<worksheet xmlns="http://schemas.openxmlformats.org/spreadsheetml/2006/main" xmlns:r="http://schemas.openxmlformats.org/officeDocument/2006/relationships">
  <dimension ref="C2:I11"/>
  <sheetViews>
    <sheetView zoomScalePageLayoutView="0" workbookViewId="0" topLeftCell="A1">
      <selection activeCell="T18" sqref="T18"/>
    </sheetView>
  </sheetViews>
  <sheetFormatPr defaultColWidth="9.140625" defaultRowHeight="15"/>
  <cols>
    <col min="4" max="4" width="10.7109375" style="0" bestFit="1" customWidth="1"/>
    <col min="9" max="9" width="15.8515625" style="0" bestFit="1" customWidth="1"/>
  </cols>
  <sheetData>
    <row r="2" spans="3:9" ht="18.75">
      <c r="C2" s="46"/>
      <c r="D2" s="46"/>
      <c r="E2" s="48" t="s">
        <v>200</v>
      </c>
      <c r="F2" s="48"/>
      <c r="G2" s="48"/>
      <c r="H2" s="48"/>
      <c r="I2" s="46"/>
    </row>
    <row r="4" spans="4:9" ht="15">
      <c r="D4" s="45"/>
      <c r="I4" s="72"/>
    </row>
    <row r="5" spans="3:9" ht="15">
      <c r="C5" t="s">
        <v>125</v>
      </c>
      <c r="D5" s="45">
        <v>45362</v>
      </c>
      <c r="F5" t="s">
        <v>201</v>
      </c>
      <c r="I5" s="72">
        <v>5812000</v>
      </c>
    </row>
    <row r="6" spans="3:6" ht="15">
      <c r="C6" t="s">
        <v>125</v>
      </c>
      <c r="D6" s="45"/>
      <c r="F6" t="s">
        <v>143</v>
      </c>
    </row>
    <row r="7" spans="3:6" ht="15">
      <c r="C7" t="s">
        <v>125</v>
      </c>
      <c r="D7" s="45"/>
      <c r="F7" t="s">
        <v>144</v>
      </c>
    </row>
    <row r="8" spans="3:6" ht="15">
      <c r="C8" t="s">
        <v>125</v>
      </c>
      <c r="D8" s="45">
        <v>45373</v>
      </c>
      <c r="F8" t="s">
        <v>146</v>
      </c>
    </row>
    <row r="9" spans="3:9" ht="15">
      <c r="C9" t="s">
        <v>125</v>
      </c>
      <c r="D9" s="45">
        <v>45376</v>
      </c>
      <c r="F9" t="s">
        <v>205</v>
      </c>
      <c r="I9" s="75">
        <v>5788164.26</v>
      </c>
    </row>
    <row r="10" spans="3:6" ht="15">
      <c r="C10" t="s">
        <v>125</v>
      </c>
      <c r="D10" s="45"/>
      <c r="F10" t="s">
        <v>133</v>
      </c>
    </row>
    <row r="11" spans="3:6" ht="15">
      <c r="C11" t="s">
        <v>125</v>
      </c>
      <c r="D11" s="45"/>
      <c r="F11" t="s">
        <v>134</v>
      </c>
    </row>
  </sheetData>
  <sheetProtection/>
  <printOptions/>
  <pageMargins left="0.511811024" right="0.511811024" top="0.787401575" bottom="0.787401575" header="0.31496062" footer="0.3149606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Sandro Jose da Silva</dc:creator>
  <cp:keywords/>
  <dc:description/>
  <cp:lastModifiedBy>195529</cp:lastModifiedBy>
  <dcterms:created xsi:type="dcterms:W3CDTF">2023-08-08T16:25:49Z</dcterms:created>
  <dcterms:modified xsi:type="dcterms:W3CDTF">2024-04-19T20:44:37Z</dcterms:modified>
  <cp:category/>
  <cp:version/>
  <cp:contentType/>
  <cp:contentStatus/>
</cp:coreProperties>
</file>